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codeName="ThisWorkbook" defaultThemeVersion="166925"/>
  <mc:AlternateContent xmlns:mc="http://schemas.openxmlformats.org/markup-compatibility/2006">
    <mc:Choice Requires="x15">
      <x15ac:absPath xmlns:x15ac="http://schemas.microsoft.com/office/spreadsheetml/2010/11/ac" url="https://nttcomgroup.sharepoint.com/sites/in_teams_N2001/Shared Documents/General/51_アンダーレイサービス企画/SO WG/IWAN/04_Angora/チケット仕様/添付用エクセルファイル/202507名称変更対応/"/>
    </mc:Choice>
  </mc:AlternateContent>
  <xr:revisionPtr revIDLastSave="1709" documentId="8_{588B8B3F-B8B7-49A6-93F7-547B22D3E42A}" xr6:coauthVersionLast="47" xr6:coauthVersionMax="47" xr10:uidLastSave="{379D81C2-31C4-4823-A7B9-94BC44A6D0F1}"/>
  <bookViews>
    <workbookView xWindow="1536" yWindow="3348" windowWidth="16236" windowHeight="8856" xr2:uid="{68EABC7F-7013-4900-B5A4-B5401DE95A40}"/>
  </bookViews>
  <sheets>
    <sheet name="ギャランティアクセス_申込内容修正依頼" sheetId="6" r:id="rId1"/>
    <sheet name="納期判定リスト" sheetId="5" r:id="rId2"/>
    <sheet name="工事依頼書" sheetId="1" r:id="rId3"/>
  </sheets>
  <definedNames>
    <definedName name="現調希望">ギャランティアクセス_申込内容修正依頼!$H$14:$H$16</definedName>
    <definedName name="工事区分">ギャランティアクセス_申込内容修正依頼!$H$20:$H$24</definedName>
    <definedName name="時間帯">ギャランティアクセス_申込内容修正依頼!$J$14:$J$16</definedName>
    <definedName name="時刻指定">ギャランティアクセス_申込内容修正依頼!#REF!</definedName>
    <definedName name="通信モード">ギャランティアクセス_申込内容修正依頼!$J$20:$J$21</definedName>
    <definedName name="入館者の情報希望有無">ギャランティアクセス_申込内容修正依頼!$H$27:$H$28</definedName>
    <definedName name="配線区分">ギャランティアクセス_申込内容修正依頼!$K$20:$K$21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5" l="1"/>
  <c r="C4" i="5"/>
  <c r="C5" i="5" s="1" a="1"/>
  <c r="C5" i="5" s="1"/>
  <c r="C27" i="5"/>
  <c r="C51" i="5" l="1"/>
  <c r="C49" i="5"/>
  <c r="C50" i="5" s="1" a="1"/>
  <c r="C50" i="5" s="1"/>
  <c r="C43" i="5"/>
  <c r="C35" i="5"/>
  <c r="C33" i="5"/>
  <c r="C34" i="5" s="1" a="1"/>
  <c r="C34" i="5" s="1"/>
  <c r="C41" i="5"/>
  <c r="C42" i="5" s="1" a="1"/>
  <c r="C42" i="5" s="1"/>
  <c r="C25" i="5"/>
  <c r="C18" i="5"/>
  <c r="C16" i="5"/>
  <c r="C17" i="5" s="1" a="1"/>
  <c r="C17" i="5" s="1"/>
  <c r="C12" i="5"/>
  <c r="C10" i="5"/>
  <c r="C11" i="5" s="1" a="1"/>
  <c r="C11" i="5" s="1"/>
  <c r="J5" i="5"/>
  <c r="J6" i="5"/>
  <c r="J4" i="5"/>
  <c r="C2" i="5"/>
  <c r="C7" i="5" l="1"/>
  <c r="C26" i="5" a="1"/>
  <c r="C26" i="5" s="1"/>
  <c r="C29" i="5"/>
  <c r="C53" i="5"/>
  <c r="C55" i="5" s="1" a="1"/>
  <c r="C55" i="5" s="1"/>
  <c r="C37" i="5"/>
  <c r="C39" i="5" s="1" a="1"/>
  <c r="C39" i="5" s="1"/>
  <c r="C45" i="5"/>
  <c r="C47" i="5" s="1" a="1"/>
  <c r="C47" i="5" s="1"/>
  <c r="C23" i="5"/>
  <c r="C28" i="5" s="1"/>
  <c r="C13" i="5"/>
  <c r="C14" i="5" s="1" a="1"/>
  <c r="C14" i="5" s="1"/>
  <c r="C19" i="5"/>
  <c r="C20" i="5" s="1" a="1"/>
  <c r="C20" i="5" s="1"/>
  <c r="C30" i="5" l="1" a="1"/>
  <c r="C30" i="5" s="1"/>
  <c r="C31" i="5" a="1"/>
  <c r="C31" i="5" s="1"/>
  <c r="C8" i="5" a="1"/>
  <c r="C8" i="5" s="1"/>
  <c r="C62" i="5"/>
  <c r="C61" i="5"/>
  <c r="C52" i="5"/>
  <c r="C54" i="5" s="1" a="1"/>
  <c r="C54" i="5" s="1"/>
  <c r="C36" i="5"/>
  <c r="C38" i="5" s="1" a="1"/>
  <c r="C38" i="5" s="1"/>
  <c r="C44" i="5"/>
  <c r="C46" i="5" s="1" a="1"/>
  <c r="C46" i="5" s="1"/>
  <c r="C58" i="5" l="1"/>
  <c r="C64" i="5" s="1" a="1"/>
  <c r="C64" i="5" s="1"/>
  <c r="C31" i="1" s="1"/>
  <c r="C59" i="5"/>
  <c r="C60" i="5"/>
  <c r="C57" i="5"/>
  <c r="C65" i="5" l="1" a="1"/>
  <c r="C65" i="5" s="1"/>
  <c r="C4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<sst xmlns="http://schemas.openxmlformats.org/spreadsheetml/2006/main" count="366" uniqueCount="202">
  <si>
    <t>docomo business RINK_ギャランティアクセス_オーダー内容修正依頼</t>
  </si>
  <si>
    <t>【新設工事】オーダー内容修正チケット</t>
    <rPh sb="1" eb="3">
      <t>シンセツ</t>
    </rPh>
    <rPh sb="3" eb="5">
      <t>コウジ</t>
    </rPh>
    <rPh sb="10" eb="12">
      <t>ナイヨウ</t>
    </rPh>
    <rPh sb="12" eb="14">
      <t>シュウセイ</t>
    </rPh>
    <phoneticPr fontId="1"/>
  </si>
  <si>
    <r>
      <rPr>
        <b/>
        <sz val="11"/>
        <color rgb="FFFF0000"/>
        <rFont val="メイリオ"/>
        <family val="3"/>
        <charset val="128"/>
      </rPr>
      <t>■注意事項</t>
    </r>
    <r>
      <rPr>
        <sz val="11"/>
        <color rgb="FFFF0000"/>
        <rFont val="メイリオ"/>
        <family val="3"/>
        <charset val="128"/>
      </rPr>
      <t xml:space="preserve">
・「オーダーID」単位で3回までの変更を無料で承ります。
・4回目以降の変更は1回当たり3,000円の料金がかかります。
・Professional Support Service(PSS)にお申込みの方は回数無制限、無料での変更を承ります。</t>
    </r>
    <rPh sb="1" eb="5">
      <t>チュウイジコウ</t>
    </rPh>
    <rPh sb="23" eb="25">
      <t>ヘンコウ</t>
    </rPh>
    <rPh sb="29" eb="30">
      <t>ウケタマワ</t>
    </rPh>
    <rPh sb="37" eb="41">
      <t>カイメイコウ</t>
    </rPh>
    <rPh sb="42" eb="44">
      <t>ヘンコウ</t>
    </rPh>
    <rPh sb="46" eb="48">
      <t>カイア</t>
    </rPh>
    <rPh sb="55" eb="56">
      <t>エン</t>
    </rPh>
    <rPh sb="57" eb="59">
      <t>リョウキン</t>
    </rPh>
    <rPh sb="103" eb="105">
      <t>モウシコ</t>
    </rPh>
    <rPh sb="107" eb="108">
      <t>カタ</t>
    </rPh>
    <rPh sb="115" eb="117">
      <t>ムリョウ</t>
    </rPh>
    <rPh sb="119" eb="121">
      <t>ヘンコウ</t>
    </rPh>
    <rPh sb="122" eb="123">
      <t>ウケタマワ</t>
    </rPh>
    <phoneticPr fontId="1"/>
  </si>
  <si>
    <t>契約回線情報</t>
    <rPh sb="0" eb="2">
      <t>ケイヤク</t>
    </rPh>
    <rPh sb="2" eb="4">
      <t>カイセン</t>
    </rPh>
    <rPh sb="4" eb="6">
      <t>ジョウホウ</t>
    </rPh>
    <phoneticPr fontId="1"/>
  </si>
  <si>
    <r>
      <t>オーダーID　</t>
    </r>
    <r>
      <rPr>
        <sz val="11"/>
        <color rgb="FFC00000"/>
        <rFont val="Meiryo UI"/>
        <family val="3"/>
        <charset val="128"/>
      </rPr>
      <t>※必須</t>
    </r>
    <phoneticPr fontId="1"/>
  </si>
  <si>
    <t>対象のオーダーIDをご記入ください。
32桁の英数字</t>
  </si>
  <si>
    <r>
      <t>回線ID（リソースID）</t>
    </r>
    <r>
      <rPr>
        <sz val="11"/>
        <color rgb="FFC00000"/>
        <rFont val="Meiryo UI"/>
        <family val="3"/>
        <charset val="128"/>
      </rPr>
      <t>※必須</t>
    </r>
    <rPh sb="0" eb="2">
      <t>カイセン</t>
    </rPh>
    <phoneticPr fontId="1"/>
  </si>
  <si>
    <t>対象のIWの回線IDをご記入ください。
・Z＋9桁数字（半角）</t>
    <rPh sb="6" eb="8">
      <t>カイセン</t>
    </rPh>
    <rPh sb="24" eb="25">
      <t>ケタ</t>
    </rPh>
    <rPh sb="25" eb="27">
      <t>スウジ</t>
    </rPh>
    <rPh sb="28" eb="30">
      <t>ハンカク</t>
    </rPh>
    <phoneticPr fontId="1"/>
  </si>
  <si>
    <r>
      <t>契約者名（漢字）</t>
    </r>
    <r>
      <rPr>
        <sz val="11"/>
        <color rgb="FFC00000"/>
        <rFont val="Meiryo UI"/>
        <family val="3"/>
        <charset val="128"/>
      </rPr>
      <t>※必須</t>
    </r>
    <rPh sb="0" eb="3">
      <t>ケイヤクシャ</t>
    </rPh>
    <rPh sb="3" eb="4">
      <t>メイ</t>
    </rPh>
    <rPh sb="5" eb="7">
      <t>カンジ</t>
    </rPh>
    <phoneticPr fontId="1"/>
  </si>
  <si>
    <t>対象の契約者名をご記入ください。</t>
  </si>
  <si>
    <t>オーダー内容修正理由</t>
    <rPh sb="4" eb="6">
      <t>ナイヨウ</t>
    </rPh>
    <rPh sb="6" eb="8">
      <t>シュウセイ</t>
    </rPh>
    <rPh sb="8" eb="10">
      <t>リユウ</t>
    </rPh>
    <phoneticPr fontId="1"/>
  </si>
  <si>
    <t>修正理由　※任意</t>
    <rPh sb="0" eb="4">
      <t>シュウセイリユウ</t>
    </rPh>
    <rPh sb="6" eb="8">
      <t>ニンイ</t>
    </rPh>
    <phoneticPr fontId="1"/>
  </si>
  <si>
    <t>申込内容修正理由をご記入ください。</t>
    <rPh sb="0" eb="8">
      <t>モウシコミナイヨウシュウセイリユウ</t>
    </rPh>
    <rPh sb="10" eb="12">
      <t>キニュウ</t>
    </rPh>
    <phoneticPr fontId="1"/>
  </si>
  <si>
    <t>変更前（記入は任意）</t>
    <rPh sb="0" eb="2">
      <t>ヘンコウ</t>
    </rPh>
    <rPh sb="2" eb="3">
      <t>マエ</t>
    </rPh>
    <rPh sb="4" eb="6">
      <t>キニュウ</t>
    </rPh>
    <rPh sb="7" eb="9">
      <t>ニンイ</t>
    </rPh>
    <phoneticPr fontId="1"/>
  </si>
  <si>
    <t>変更後（※変更希望箇所のみ記入必須）</t>
    <rPh sb="0" eb="3">
      <t>ヘンコウゴ</t>
    </rPh>
    <rPh sb="5" eb="7">
      <t>ヘンコウ</t>
    </rPh>
    <rPh sb="7" eb="9">
      <t>キボウ</t>
    </rPh>
    <rPh sb="9" eb="11">
      <t>カショ</t>
    </rPh>
    <rPh sb="13" eb="15">
      <t>キニュウ</t>
    </rPh>
    <rPh sb="15" eb="17">
      <t>ヒッス</t>
    </rPh>
    <phoneticPr fontId="1"/>
  </si>
  <si>
    <t>留意点</t>
    <rPh sb="0" eb="3">
      <t>リュウイテン</t>
    </rPh>
    <phoneticPr fontId="1"/>
  </si>
  <si>
    <t>通信モード</t>
  </si>
  <si>
    <t>IWの回線終端装置に設定する通信方式をご選択ください。
例：auto-nego、full-duplex</t>
    <rPh sb="3" eb="9">
      <t>カイセンシュウタンソウチ</t>
    </rPh>
    <rPh sb="10" eb="12">
      <t>セッテイ</t>
    </rPh>
    <rPh sb="14" eb="18">
      <t>ツウシンホウシキ</t>
    </rPh>
    <rPh sb="20" eb="22">
      <t>センタク</t>
    </rPh>
    <rPh sb="28" eb="29">
      <t>レイ</t>
    </rPh>
    <phoneticPr fontId="1"/>
  </si>
  <si>
    <t>ユーザ網インターフェース</t>
    <phoneticPr fontId="1"/>
  </si>
  <si>
    <t>物理帯域が1Gの場合のみ下記から選択が可能です。
選択肢：1000Base-T、1000Base-SX、1000Base-LX
物理帯域が100Mの場合は100Base-TXで固定となり変更はできません。</t>
    <rPh sb="0" eb="4">
      <t>ブツリタイイキ</t>
    </rPh>
    <rPh sb="8" eb="10">
      <t>バアイ</t>
    </rPh>
    <rPh sb="12" eb="14">
      <t>カキ</t>
    </rPh>
    <rPh sb="16" eb="18">
      <t>センタク</t>
    </rPh>
    <rPh sb="19" eb="21">
      <t>カノウ</t>
    </rPh>
    <rPh sb="25" eb="28">
      <t>センタクシ</t>
    </rPh>
    <rPh sb="64" eb="66">
      <t>ブツリ</t>
    </rPh>
    <rPh sb="66" eb="68">
      <t>タイイキ</t>
    </rPh>
    <rPh sb="74" eb="76">
      <t>バアイ</t>
    </rPh>
    <rPh sb="88" eb="90">
      <t>コテイ</t>
    </rPh>
    <rPh sb="93" eb="95">
      <t>ヘンコウ</t>
    </rPh>
    <phoneticPr fontId="1"/>
  </si>
  <si>
    <t>AMフリー</t>
    <phoneticPr fontId="1"/>
  </si>
  <si>
    <t>PMフリー</t>
    <phoneticPr fontId="1"/>
  </si>
  <si>
    <t>終日フリー</t>
    <rPh sb="0" eb="2">
      <t>シュウジツ</t>
    </rPh>
    <phoneticPr fontId="1"/>
  </si>
  <si>
    <t>現地調査情報</t>
    <rPh sb="0" eb="6">
      <t>ゲンチチョウサジョウホウ</t>
    </rPh>
    <phoneticPr fontId="1"/>
  </si>
  <si>
    <t>現調希望</t>
    <rPh sb="0" eb="4">
      <t>ゲンチョウキボウ</t>
    </rPh>
    <phoneticPr fontId="1"/>
  </si>
  <si>
    <t>現調実施希望</t>
    <rPh sb="0" eb="6">
      <t>ゲンチョウジッシキボウ</t>
    </rPh>
    <phoneticPr fontId="1"/>
  </si>
  <si>
    <t>現地調査の希望をご選択ください。
例：現調レス希望 or 現調実施希望</t>
    <rPh sb="0" eb="4">
      <t>ゲンチチョウサ</t>
    </rPh>
    <rPh sb="5" eb="7">
      <t>キボウ</t>
    </rPh>
    <rPh sb="9" eb="11">
      <t>センタク</t>
    </rPh>
    <rPh sb="17" eb="18">
      <t>レイ</t>
    </rPh>
    <rPh sb="19" eb="21">
      <t>ゲンチョウ</t>
    </rPh>
    <rPh sb="23" eb="25">
      <t>キボウ</t>
    </rPh>
    <rPh sb="29" eb="35">
      <t>ゲンチョウジッシキボウ</t>
    </rPh>
    <phoneticPr fontId="1"/>
  </si>
  <si>
    <t>現調レス希望</t>
    <rPh sb="0" eb="2">
      <t>ゲンチョウ</t>
    </rPh>
    <rPh sb="4" eb="6">
      <t>キボウ</t>
    </rPh>
    <phoneticPr fontId="1"/>
  </si>
  <si>
    <t>第一希望日</t>
    <rPh sb="0" eb="2">
      <t>ダイイチ</t>
    </rPh>
    <rPh sb="2" eb="4">
      <t>キボウ</t>
    </rPh>
    <rPh sb="4" eb="5">
      <t>ビ</t>
    </rPh>
    <phoneticPr fontId="1"/>
  </si>
  <si>
    <r>
      <t xml:space="preserve">
</t>
    </r>
    <r>
      <rPr>
        <sz val="11"/>
        <color theme="1"/>
        <rFont val="Meiryo UI"/>
        <family val="3"/>
        <charset val="128"/>
      </rPr>
      <t>・希望年月日は、YYYY/MM/DD（半角）の形式でご記入ください。
・お申込みいただく日付から、
①平日日勤帯をご希望の場合は14営業日目以降の日付
②平日夜間帯、もしくは土日祝をご希望の場合は16営業日目の日付
をご記入ください。
・すでに稼働予約している日程を変更希望の場合は、予約済みの稼働は解放となります。そのため、現在予約している稼働で再予約できない可能性がございますのでご了承ください。
・手続き上、お客様の現場調査希望年月日に添えない場合があります。</t>
    </r>
    <rPh sb="52" eb="54">
      <t>ヘイジツ</t>
    </rPh>
    <rPh sb="54" eb="57">
      <t>ニッキンタイ</t>
    </rPh>
    <rPh sb="59" eb="61">
      <t>キボウ</t>
    </rPh>
    <rPh sb="62" eb="64">
      <t>バアイ</t>
    </rPh>
    <rPh sb="78" eb="80">
      <t>ヘイジツ</t>
    </rPh>
    <rPh sb="80" eb="83">
      <t>ヤカンタイ</t>
    </rPh>
    <rPh sb="88" eb="91">
      <t>ドニチシュク</t>
    </rPh>
    <rPh sb="93" eb="95">
      <t>キボウ</t>
    </rPh>
    <rPh sb="96" eb="98">
      <t>バアイ</t>
    </rPh>
    <rPh sb="101" eb="104">
      <t>エイギョウビ</t>
    </rPh>
    <rPh sb="104" eb="105">
      <t>メ</t>
    </rPh>
    <rPh sb="106" eb="108">
      <t>ヒヅケ</t>
    </rPh>
    <rPh sb="123" eb="125">
      <t>カドウ</t>
    </rPh>
    <rPh sb="125" eb="127">
      <t>ヨヤク</t>
    </rPh>
    <rPh sb="131" eb="133">
      <t>ニッテイ</t>
    </rPh>
    <rPh sb="134" eb="136">
      <t>ヘンコウ</t>
    </rPh>
    <rPh sb="136" eb="138">
      <t>キボウ</t>
    </rPh>
    <rPh sb="139" eb="141">
      <t>バアイ</t>
    </rPh>
    <rPh sb="151" eb="153">
      <t>カイホウ</t>
    </rPh>
    <rPh sb="194" eb="196">
      <t>リョウショウ</t>
    </rPh>
    <rPh sb="212" eb="218">
      <t>ゲンバチョウサキボウ</t>
    </rPh>
    <rPh sb="218" eb="221">
      <t>ネンガッピ</t>
    </rPh>
    <phoneticPr fontId="1"/>
  </si>
  <si>
    <t>第一希望時間帯</t>
    <rPh sb="0" eb="4">
      <t>ダイイチキボウ</t>
    </rPh>
    <rPh sb="4" eb="6">
      <t>ジカン</t>
    </rPh>
    <rPh sb="6" eb="7">
      <t>タイ</t>
    </rPh>
    <phoneticPr fontId="1"/>
  </si>
  <si>
    <t>第二希望日</t>
    <rPh sb="0" eb="2">
      <t>ダイニ</t>
    </rPh>
    <rPh sb="2" eb="4">
      <t>キボウ</t>
    </rPh>
    <rPh sb="4" eb="5">
      <t>ビ</t>
    </rPh>
    <phoneticPr fontId="1"/>
  </si>
  <si>
    <t>第二希望時間帯</t>
    <rPh sb="0" eb="2">
      <t>ダイニ</t>
    </rPh>
    <rPh sb="2" eb="4">
      <t>キボウ</t>
    </rPh>
    <rPh sb="4" eb="6">
      <t>ジカン</t>
    </rPh>
    <phoneticPr fontId="1"/>
  </si>
  <si>
    <t>第三希望日</t>
    <rPh sb="0" eb="2">
      <t>ダイサン</t>
    </rPh>
    <rPh sb="2" eb="4">
      <t>キボウ</t>
    </rPh>
    <rPh sb="4" eb="5">
      <t>ビ</t>
    </rPh>
    <phoneticPr fontId="1"/>
  </si>
  <si>
    <t>工事区分</t>
    <rPh sb="0" eb="4">
      <t>コウジクブン</t>
    </rPh>
    <phoneticPr fontId="1"/>
  </si>
  <si>
    <t>通信モード</t>
    <rPh sb="0" eb="2">
      <t>ツウシン</t>
    </rPh>
    <phoneticPr fontId="1"/>
  </si>
  <si>
    <t>配線区分</t>
    <rPh sb="0" eb="4">
      <t>ハイセンクブン</t>
    </rPh>
    <phoneticPr fontId="1"/>
  </si>
  <si>
    <t>ユーザ網インターフェース</t>
    <rPh sb="3" eb="4">
      <t>モウ</t>
    </rPh>
    <phoneticPr fontId="1"/>
  </si>
  <si>
    <t>第三希望時間帯</t>
    <rPh sb="0" eb="2">
      <t>ダイサン</t>
    </rPh>
    <rPh sb="2" eb="6">
      <t>キボウジカン</t>
    </rPh>
    <phoneticPr fontId="1"/>
  </si>
  <si>
    <t>MDF荷札</t>
  </si>
  <si>
    <t>auto-nego</t>
    <phoneticPr fontId="1"/>
  </si>
  <si>
    <t>レンタル</t>
    <phoneticPr fontId="1"/>
  </si>
  <si>
    <t>1000Base-T</t>
  </si>
  <si>
    <t>現地調査情報詳細</t>
    <rPh sb="0" eb="6">
      <t>ゲンチチョウサジョウホウ</t>
    </rPh>
    <rPh sb="6" eb="8">
      <t>ショウサイ</t>
    </rPh>
    <phoneticPr fontId="1"/>
  </si>
  <si>
    <t>入館者の情報希望有無</t>
    <rPh sb="0" eb="2">
      <t>ニュウカン</t>
    </rPh>
    <rPh sb="2" eb="3">
      <t>シャ</t>
    </rPh>
    <rPh sb="4" eb="6">
      <t>ジョウホウ</t>
    </rPh>
    <rPh sb="6" eb="8">
      <t>キボウ</t>
    </rPh>
    <rPh sb="8" eb="10">
      <t>ウム</t>
    </rPh>
    <phoneticPr fontId="1"/>
  </si>
  <si>
    <t>入館に際し、作業会社情報が必要な場合、選択してください。
・入館申請に必要な情報の提示が工事日の直前となる場合もあります。</t>
    <rPh sb="13" eb="15">
      <t>ヒツヨウ</t>
    </rPh>
    <rPh sb="16" eb="18">
      <t>バアイ</t>
    </rPh>
    <rPh sb="44" eb="47">
      <t>コウジビ</t>
    </rPh>
    <phoneticPr fontId="1"/>
  </si>
  <si>
    <t>MDFジャンパ</t>
    <phoneticPr fontId="1"/>
  </si>
  <si>
    <t>full-duplex</t>
    <phoneticPr fontId="1"/>
  </si>
  <si>
    <t>お客様装置</t>
    <phoneticPr fontId="1"/>
  </si>
  <si>
    <t>1000Base-SX</t>
  </si>
  <si>
    <t>その他、入館に必要な情報</t>
    <rPh sb="2" eb="3">
      <t>タ</t>
    </rPh>
    <rPh sb="4" eb="6">
      <t>ニュウカン</t>
    </rPh>
    <rPh sb="7" eb="9">
      <t>ヒツヨウ</t>
    </rPh>
    <rPh sb="10" eb="12">
      <t>ジョウホウ</t>
    </rPh>
    <phoneticPr fontId="1"/>
  </si>
  <si>
    <t>入館に際し、その他情報が必要な場合は、ご記入ください。
・全てのご希望に添えない場合があります。</t>
    <rPh sb="0" eb="2">
      <t>ニュウカン</t>
    </rPh>
    <rPh sb="3" eb="4">
      <t>サイ</t>
    </rPh>
    <rPh sb="29" eb="30">
      <t>スベ</t>
    </rPh>
    <rPh sb="33" eb="35">
      <t>キボウ</t>
    </rPh>
    <rPh sb="36" eb="37">
      <t>ソ</t>
    </rPh>
    <rPh sb="40" eb="42">
      <t>バアイ</t>
    </rPh>
    <phoneticPr fontId="1"/>
  </si>
  <si>
    <t>IDF荷札</t>
    <phoneticPr fontId="1"/>
  </si>
  <si>
    <t>1000Base-LX</t>
  </si>
  <si>
    <t>事前連絡先-事業所名</t>
    <phoneticPr fontId="1"/>
  </si>
  <si>
    <t>現地調査の事前連絡先の担当者様の部課名ををご記入ください。</t>
    <rPh sb="0" eb="2">
      <t>ゲンチ</t>
    </rPh>
    <rPh sb="2" eb="4">
      <t>チョウサ</t>
    </rPh>
    <rPh sb="5" eb="7">
      <t>ジゼン</t>
    </rPh>
    <rPh sb="7" eb="10">
      <t>レンラクサキ</t>
    </rPh>
    <rPh sb="11" eb="13">
      <t>タントウ</t>
    </rPh>
    <rPh sb="13" eb="14">
      <t>シャ</t>
    </rPh>
    <phoneticPr fontId="1"/>
  </si>
  <si>
    <t>端末直前まで</t>
    <phoneticPr fontId="1"/>
  </si>
  <si>
    <t>事前連絡先-担当者氏名</t>
  </si>
  <si>
    <t>現地調査の事前連絡先の担当者様のお名前（漢字）をご記入ください。</t>
    <phoneticPr fontId="1"/>
  </si>
  <si>
    <t>事前連絡先-担当者電話番号</t>
  </si>
  <si>
    <t>現地調査の事前連絡先の担当者様のご連絡先電話番号をご記入ください。
・ハイフンを含む半角10桁～13桁まで(数字、ハイフンのみ)</t>
    <phoneticPr fontId="1"/>
  </si>
  <si>
    <t>立会者情報-事業所名</t>
  </si>
  <si>
    <t>現地調査の立会者様の部課名ををご記入ください。</t>
    <phoneticPr fontId="1"/>
  </si>
  <si>
    <t>立会者情報-担当者氏名</t>
  </si>
  <si>
    <t>現地調査の立会者様のお名前（漢字）をご記入ください。</t>
    <phoneticPr fontId="1"/>
  </si>
  <si>
    <t>必要</t>
    <rPh sb="0" eb="2">
      <t>ヒツヨウ</t>
    </rPh>
    <phoneticPr fontId="1"/>
  </si>
  <si>
    <t>立会者情報-担当者電話番号</t>
  </si>
  <si>
    <t>現地調査の立会者様のご連絡先電話番号をご記入ください。
・ハイフンを含む半角10桁～13桁まで(数字、ハイフンのみ)</t>
    <phoneticPr fontId="1"/>
  </si>
  <si>
    <t>不要</t>
    <rPh sb="0" eb="2">
      <t>フヨウ</t>
    </rPh>
    <phoneticPr fontId="1"/>
  </si>
  <si>
    <t>工事情報</t>
    <rPh sb="0" eb="2">
      <t>コウジ</t>
    </rPh>
    <rPh sb="2" eb="4">
      <t>ジョウホウ</t>
    </rPh>
    <phoneticPr fontId="1"/>
  </si>
  <si>
    <r>
      <t xml:space="preserve">
</t>
    </r>
    <r>
      <rPr>
        <sz val="11"/>
        <color theme="1"/>
        <rFont val="Meiryo UI"/>
        <family val="3"/>
        <charset val="128"/>
      </rPr>
      <t>・希望年月日は、YYYY/MM/DD（半角）の形式でご記入ください。
・お申込みいただく日付から、
①平日日勤帯をご希望の場合は16営業日目以降の日付
②平日夜間帯、もしくは土日祝をご希望の場合は18営業日目の日付
をご記入ください。
・すでに稼働予約している日程を変更希望の場合は、予約済みの稼働は解放となります。そのため、現在予約している稼働で再予約できない可能性がございますのでご了承ください。
・手続き上、お客様の現場調査希望年月日に添えない場合があります。</t>
    </r>
    <rPh sb="123" eb="125">
      <t>カドウ</t>
    </rPh>
    <rPh sb="125" eb="127">
      <t>ヨヤク</t>
    </rPh>
    <rPh sb="131" eb="133">
      <t>ニッテイ</t>
    </rPh>
    <rPh sb="134" eb="136">
      <t>ヘンコウ</t>
    </rPh>
    <rPh sb="136" eb="138">
      <t>キボウ</t>
    </rPh>
    <rPh sb="139" eb="141">
      <t>バアイ</t>
    </rPh>
    <rPh sb="151" eb="153">
      <t>カイホウ</t>
    </rPh>
    <rPh sb="194" eb="196">
      <t>リョウショウ</t>
    </rPh>
    <rPh sb="212" eb="218">
      <t>ゲンバチョウサキボウ</t>
    </rPh>
    <rPh sb="218" eb="221">
      <t>ネンガッピ</t>
    </rPh>
    <phoneticPr fontId="1"/>
  </si>
  <si>
    <t>工事情報詳細</t>
    <rPh sb="0" eb="2">
      <t>コウジ</t>
    </rPh>
    <rPh sb="2" eb="4">
      <t>ジョウホウ</t>
    </rPh>
    <rPh sb="4" eb="6">
      <t>ショウサイ</t>
    </rPh>
    <phoneticPr fontId="1"/>
  </si>
  <si>
    <t>事前連絡先-事業所名</t>
  </si>
  <si>
    <t>工事事前連絡先の担当者様の部課名ををご記入ください。</t>
    <rPh sb="2" eb="4">
      <t>ジゼン</t>
    </rPh>
    <rPh sb="4" eb="7">
      <t>レンラクサキ</t>
    </rPh>
    <rPh sb="8" eb="10">
      <t>タントウ</t>
    </rPh>
    <rPh sb="10" eb="11">
      <t>シャ</t>
    </rPh>
    <phoneticPr fontId="1"/>
  </si>
  <si>
    <t>工事事前連絡先の担当者様のお名前（漢字）をご記入ください。</t>
    <phoneticPr fontId="1"/>
  </si>
  <si>
    <t>工事事前連絡先の担当者様のご連絡先電話番号をご記入ください。
・ハイフンを含む半角10桁～13桁まで(数字、ハイフンのみ)</t>
    <phoneticPr fontId="1"/>
  </si>
  <si>
    <t>工事立会者様の部課名ををご記入ください。</t>
  </si>
  <si>
    <t>工事立会者様のお名前（漢字）をご記入ください。</t>
  </si>
  <si>
    <t>工事立会者様のご連絡先電話番号をご記入ください。
・ハイフンを含む半角10桁～13桁まで(数字、ハイフンのみ)</t>
  </si>
  <si>
    <t>パターン一覧</t>
    <rPh sb="4" eb="6">
      <t>イチラン</t>
    </rPh>
    <phoneticPr fontId="1"/>
  </si>
  <si>
    <t>現調</t>
    <rPh sb="0" eb="2">
      <t>ゲンチョウ</t>
    </rPh>
    <phoneticPr fontId="1"/>
  </si>
  <si>
    <t>本日の日付</t>
    <rPh sb="0" eb="2">
      <t>ホンジツ</t>
    </rPh>
    <rPh sb="3" eb="5">
      <t>ヒヅケ</t>
    </rPh>
    <phoneticPr fontId="1"/>
  </si>
  <si>
    <t>祝日・稼働不可期間(2024/8/1~2025/12/31)</t>
    <rPh sb="3" eb="5">
      <t>カドウ</t>
    </rPh>
    <rPh sb="5" eb="7">
      <t>フカ</t>
    </rPh>
    <rPh sb="7" eb="9">
      <t>キカン</t>
    </rPh>
    <phoneticPr fontId="1"/>
  </si>
  <si>
    <t>現地調査と宅内工事の実施日時を調整希望</t>
    <rPh sb="0" eb="4">
      <t>ゲンチチョウサ</t>
    </rPh>
    <rPh sb="5" eb="7">
      <t>タクナイ</t>
    </rPh>
    <rPh sb="7" eb="9">
      <t>コウジ</t>
    </rPh>
    <rPh sb="10" eb="14">
      <t>ジッシニチジ</t>
    </rPh>
    <rPh sb="15" eb="17">
      <t>チョウセイ</t>
    </rPh>
    <rPh sb="17" eb="19">
      <t>キボウ</t>
    </rPh>
    <phoneticPr fontId="1"/>
  </si>
  <si>
    <t>金</t>
  </si>
  <si>
    <t>お盆期間</t>
    <rPh sb="1" eb="2">
      <t>ボン</t>
    </rPh>
    <rPh sb="2" eb="4">
      <t>キカン</t>
    </rPh>
    <phoneticPr fontId="1"/>
  </si>
  <si>
    <t>曜日</t>
    <rPh sb="0" eb="2">
      <t>ヨウビ</t>
    </rPh>
    <phoneticPr fontId="1"/>
  </si>
  <si>
    <t>時間帯</t>
    <rPh sb="0" eb="3">
      <t>ジカンタイ</t>
    </rPh>
    <phoneticPr fontId="1"/>
  </si>
  <si>
    <t>宅内工事の実施日時を調整希望</t>
    <rPh sb="0" eb="2">
      <t>タクナイ</t>
    </rPh>
    <rPh sb="2" eb="4">
      <t>コウジ</t>
    </rPh>
    <rPh sb="5" eb="9">
      <t>ジッシニチジ</t>
    </rPh>
    <rPh sb="10" eb="12">
      <t>チョウセイ</t>
    </rPh>
    <rPh sb="12" eb="14">
      <t>キボウ</t>
    </rPh>
    <phoneticPr fontId="1"/>
  </si>
  <si>
    <t>現調第一希望日の日程</t>
    <rPh sb="0" eb="2">
      <t>ゲンチョウ</t>
    </rPh>
    <rPh sb="2" eb="4">
      <t>ダイイチ</t>
    </rPh>
    <rPh sb="4" eb="7">
      <t>キボウビ</t>
    </rPh>
    <rPh sb="8" eb="10">
      <t>ニッテイ</t>
    </rPh>
    <phoneticPr fontId="1"/>
  </si>
  <si>
    <t>土</t>
  </si>
  <si>
    <t>1~5</t>
    <phoneticPr fontId="1"/>
  </si>
  <si>
    <t>数字以外</t>
    <rPh sb="0" eb="2">
      <t>スウジ</t>
    </rPh>
    <rPh sb="2" eb="4">
      <t>イガイ</t>
    </rPh>
    <phoneticPr fontId="1"/>
  </si>
  <si>
    <t>初回の調整を実施</t>
    <rPh sb="0" eb="2">
      <t>ショカイ</t>
    </rPh>
    <rPh sb="3" eb="5">
      <t>チョウセイ</t>
    </rPh>
    <rPh sb="6" eb="8">
      <t>ジッシ</t>
    </rPh>
    <phoneticPr fontId="1"/>
  </si>
  <si>
    <t>現調第一希望日の曜日</t>
    <rPh sb="0" eb="2">
      <t>ゲンチョウ</t>
    </rPh>
    <rPh sb="2" eb="4">
      <t>ダイイチ</t>
    </rPh>
    <rPh sb="4" eb="7">
      <t>キボウビ</t>
    </rPh>
    <rPh sb="8" eb="10">
      <t>ヨウビ</t>
    </rPh>
    <phoneticPr fontId="1"/>
  </si>
  <si>
    <t>日</t>
  </si>
  <si>
    <t>山の日</t>
  </si>
  <si>
    <t>9以上17以下</t>
    <rPh sb="1" eb="3">
      <t>イジョウ</t>
    </rPh>
    <rPh sb="5" eb="7">
      <t>イカ</t>
    </rPh>
    <phoneticPr fontId="1"/>
  </si>
  <si>
    <t>可</t>
    <rPh sb="0" eb="1">
      <t>カ</t>
    </rPh>
    <phoneticPr fontId="1"/>
  </si>
  <si>
    <t>現調レス判定NGのため、現地調査、宅内工事の日程の再調整を実施</t>
    <rPh sb="0" eb="2">
      <t>ゲンチョウ</t>
    </rPh>
    <rPh sb="4" eb="6">
      <t>ハンテイ</t>
    </rPh>
    <rPh sb="29" eb="31">
      <t>ジッシ</t>
    </rPh>
    <phoneticPr fontId="1"/>
  </si>
  <si>
    <t>現調第一希望日の時間帯</t>
    <rPh sb="0" eb="2">
      <t>ゲンチョウ</t>
    </rPh>
    <rPh sb="2" eb="4">
      <t>ダイイチ</t>
    </rPh>
    <rPh sb="4" eb="7">
      <t>キボウビ</t>
    </rPh>
    <rPh sb="8" eb="11">
      <t>ジカンタイ</t>
    </rPh>
    <phoneticPr fontId="1"/>
  </si>
  <si>
    <t>月</t>
  </si>
  <si>
    <t>振替休日</t>
  </si>
  <si>
    <t>8以下もしくは18以上</t>
    <rPh sb="1" eb="3">
      <t>イカ</t>
    </rPh>
    <rPh sb="9" eb="11">
      <t>イジョウ</t>
    </rPh>
    <phoneticPr fontId="1"/>
  </si>
  <si>
    <t>不可</t>
    <rPh sb="0" eb="2">
      <t>フカ</t>
    </rPh>
    <phoneticPr fontId="1"/>
  </si>
  <si>
    <t>現調はコンソールで申込を実施したため、工事日のみの調整を実施</t>
    <rPh sb="0" eb="2">
      <t>ゲンチョウ</t>
    </rPh>
    <rPh sb="9" eb="11">
      <t>モウシコミ</t>
    </rPh>
    <rPh sb="12" eb="14">
      <t>ジッシ</t>
    </rPh>
    <rPh sb="19" eb="21">
      <t>コウジ</t>
    </rPh>
    <rPh sb="21" eb="22">
      <t>ビ</t>
    </rPh>
    <rPh sb="25" eb="27">
      <t>チョウセイ</t>
    </rPh>
    <rPh sb="28" eb="30">
      <t>ジッシ</t>
    </rPh>
    <phoneticPr fontId="1"/>
  </si>
  <si>
    <t>インターバル</t>
    <phoneticPr fontId="1"/>
  </si>
  <si>
    <t>火</t>
  </si>
  <si>
    <t>6か7</t>
    <phoneticPr fontId="1"/>
  </si>
  <si>
    <t>現調レスで申込を実施したため、工事日のみの調整を実施</t>
    <rPh sb="0" eb="2">
      <t>ゲンチョウ</t>
    </rPh>
    <rPh sb="5" eb="7">
      <t>モウシコミ</t>
    </rPh>
    <rPh sb="8" eb="10">
      <t>ジッシ</t>
    </rPh>
    <rPh sb="15" eb="17">
      <t>コウジ</t>
    </rPh>
    <rPh sb="17" eb="18">
      <t>ビ</t>
    </rPh>
    <rPh sb="21" eb="23">
      <t>チョウセイ</t>
    </rPh>
    <rPh sb="24" eb="26">
      <t>ジッシ</t>
    </rPh>
    <phoneticPr fontId="1"/>
  </si>
  <si>
    <t>判定</t>
    <rPh sb="0" eb="2">
      <t>ハンテイ</t>
    </rPh>
    <phoneticPr fontId="1"/>
  </si>
  <si>
    <t>水</t>
  </si>
  <si>
    <t>東西の要請でアクセス工事、付帯工事が必要であり、宅内工事の日程の再調整</t>
    <phoneticPr fontId="1"/>
  </si>
  <si>
    <t>木</t>
  </si>
  <si>
    <t>工事</t>
    <rPh sb="0" eb="2">
      <t>コウジ</t>
    </rPh>
    <phoneticPr fontId="1"/>
  </si>
  <si>
    <t>現調第二希望日の日程</t>
    <rPh sb="0" eb="2">
      <t>ゲンチョウ</t>
    </rPh>
    <rPh sb="2" eb="4">
      <t>ダイニ</t>
    </rPh>
    <rPh sb="4" eb="7">
      <t>キボウビ</t>
    </rPh>
    <rPh sb="8" eb="10">
      <t>ニッテイ</t>
    </rPh>
    <phoneticPr fontId="1"/>
  </si>
  <si>
    <t>お客様表示文言</t>
    <rPh sb="1" eb="3">
      <t>キャクサマ</t>
    </rPh>
    <rPh sb="3" eb="7">
      <t>ヒョウジモンゴン</t>
    </rPh>
    <phoneticPr fontId="1"/>
  </si>
  <si>
    <t>現調第二希望日の曜日</t>
    <rPh sb="0" eb="2">
      <t>ゲンチョウ</t>
    </rPh>
    <rPh sb="2" eb="4">
      <t>ダイニ</t>
    </rPh>
    <rPh sb="4" eb="7">
      <t>キボウビ</t>
    </rPh>
    <rPh sb="8" eb="10">
      <t>ヨウビ</t>
    </rPh>
    <phoneticPr fontId="1"/>
  </si>
  <si>
    <t>可です。こちらの内容で稼働調整依頼をお出しください。稼働状況によっては日程のご希望に添えない場合があることをご了承ください。</t>
    <rPh sb="0" eb="1">
      <t>カ</t>
    </rPh>
    <rPh sb="8" eb="10">
      <t>ナイヨウ</t>
    </rPh>
    <rPh sb="11" eb="17">
      <t>カドウチョウセイイライ</t>
    </rPh>
    <rPh sb="19" eb="20">
      <t>ダ</t>
    </rPh>
    <rPh sb="26" eb="30">
      <t>カドウジョウキョウ</t>
    </rPh>
    <rPh sb="35" eb="37">
      <t>ニッテイ</t>
    </rPh>
    <rPh sb="39" eb="41">
      <t>キボウ</t>
    </rPh>
    <rPh sb="42" eb="43">
      <t>ソ</t>
    </rPh>
    <rPh sb="46" eb="48">
      <t>バアイ</t>
    </rPh>
    <rPh sb="55" eb="57">
      <t>リョウショウ</t>
    </rPh>
    <phoneticPr fontId="1"/>
  </si>
  <si>
    <t>現調第二希望日の時間帯</t>
    <rPh sb="0" eb="2">
      <t>ゲンチョウ</t>
    </rPh>
    <rPh sb="2" eb="4">
      <t>ダイニ</t>
    </rPh>
    <rPh sb="4" eb="7">
      <t>キボウビ</t>
    </rPh>
    <rPh sb="8" eb="11">
      <t>ジカンタイ</t>
    </rPh>
    <phoneticPr fontId="1"/>
  </si>
  <si>
    <t>不可です。稼働の間隔をご確認の上、再度希望日時をご記入ください。</t>
    <rPh sb="0" eb="2">
      <t>フカ</t>
    </rPh>
    <rPh sb="5" eb="7">
      <t>カドウ</t>
    </rPh>
    <rPh sb="8" eb="10">
      <t>カンカク</t>
    </rPh>
    <rPh sb="12" eb="14">
      <t>カクニン</t>
    </rPh>
    <rPh sb="15" eb="16">
      <t>ウエ</t>
    </rPh>
    <rPh sb="17" eb="19">
      <t>サイド</t>
    </rPh>
    <rPh sb="19" eb="21">
      <t>キボウ</t>
    </rPh>
    <rPh sb="21" eb="23">
      <t>ニチジ</t>
    </rPh>
    <rPh sb="25" eb="27">
      <t>キニュウ</t>
    </rPh>
    <phoneticPr fontId="1"/>
  </si>
  <si>
    <t>不可です。予約済の工事日では工事ができません。工事希望日の再調整が必要なため、工事希望日、時間帯をご入力し、再調整をご依頼ください。</t>
    <rPh sb="0" eb="2">
      <t>フカ</t>
    </rPh>
    <rPh sb="5" eb="8">
      <t>ヨヤクズ</t>
    </rPh>
    <rPh sb="9" eb="12">
      <t>コウジビ</t>
    </rPh>
    <rPh sb="14" eb="16">
      <t>コウジ</t>
    </rPh>
    <rPh sb="23" eb="28">
      <t>コウジキボウビ</t>
    </rPh>
    <rPh sb="29" eb="32">
      <t>サイチョウセイ</t>
    </rPh>
    <rPh sb="33" eb="35">
      <t>ヒツヨウ</t>
    </rPh>
    <rPh sb="39" eb="41">
      <t>コウジ</t>
    </rPh>
    <rPh sb="41" eb="43">
      <t>キボウ</t>
    </rPh>
    <rPh sb="43" eb="44">
      <t>ビ</t>
    </rPh>
    <rPh sb="45" eb="47">
      <t>ジカン</t>
    </rPh>
    <rPh sb="47" eb="48">
      <t>タイ</t>
    </rPh>
    <rPh sb="50" eb="52">
      <t>ニュウリョク</t>
    </rPh>
    <rPh sb="54" eb="57">
      <t>サイチョウセイ</t>
    </rPh>
    <rPh sb="59" eb="61">
      <t>イライ</t>
    </rPh>
    <phoneticPr fontId="1"/>
  </si>
  <si>
    <t>敬老の日</t>
  </si>
  <si>
    <t>秋分の日</t>
  </si>
  <si>
    <t>現調第三希望日の日程</t>
    <rPh sb="0" eb="2">
      <t>ゲンチョウ</t>
    </rPh>
    <rPh sb="2" eb="4">
      <t>ダイサン</t>
    </rPh>
    <rPh sb="4" eb="7">
      <t>キボウビ</t>
    </rPh>
    <rPh sb="8" eb="10">
      <t>ニッテイ</t>
    </rPh>
    <phoneticPr fontId="1"/>
  </si>
  <si>
    <t>現調第三希望日の曜日</t>
    <rPh sb="0" eb="2">
      <t>ゲンチョウ</t>
    </rPh>
    <rPh sb="2" eb="4">
      <t>ダイサン</t>
    </rPh>
    <rPh sb="4" eb="7">
      <t>キボウビ</t>
    </rPh>
    <rPh sb="8" eb="10">
      <t>ヨウビ</t>
    </rPh>
    <phoneticPr fontId="1"/>
  </si>
  <si>
    <t>スポーツの日</t>
  </si>
  <si>
    <t>現調第三希望日の時間帯</t>
    <rPh sb="0" eb="2">
      <t>ゲンチョウ</t>
    </rPh>
    <rPh sb="2" eb="4">
      <t>ダイサン</t>
    </rPh>
    <rPh sb="4" eb="7">
      <t>キボウビ</t>
    </rPh>
    <rPh sb="8" eb="11">
      <t>ジカンタイ</t>
    </rPh>
    <phoneticPr fontId="1"/>
  </si>
  <si>
    <t>文化の日</t>
  </si>
  <si>
    <t>勤労感謝の日</t>
  </si>
  <si>
    <t>元日</t>
  </si>
  <si>
    <t>成人の日</t>
  </si>
  <si>
    <t>現調予定日</t>
    <rPh sb="0" eb="2">
      <t>ゲンチョウ</t>
    </rPh>
    <rPh sb="2" eb="5">
      <t>ヨテイビ</t>
    </rPh>
    <phoneticPr fontId="1"/>
  </si>
  <si>
    <t>建国記念の日</t>
  </si>
  <si>
    <t>天皇誕生日</t>
  </si>
  <si>
    <t>予約済の工事日</t>
    <rPh sb="0" eb="2">
      <t>ヨヤク</t>
    </rPh>
    <rPh sb="2" eb="3">
      <t>ズ</t>
    </rPh>
    <rPh sb="4" eb="7">
      <t>コウジビ</t>
    </rPh>
    <phoneticPr fontId="1"/>
  </si>
  <si>
    <t>工事第一希望日の曜日</t>
    <rPh sb="2" eb="4">
      <t>ダイイチ</t>
    </rPh>
    <rPh sb="4" eb="7">
      <t>キボウビ</t>
    </rPh>
    <rPh sb="8" eb="10">
      <t>ヨウビ</t>
    </rPh>
    <phoneticPr fontId="1"/>
  </si>
  <si>
    <t>春分の日</t>
  </si>
  <si>
    <t>工事第一希望日の時間帯</t>
    <rPh sb="2" eb="4">
      <t>ダイイチ</t>
    </rPh>
    <rPh sb="4" eb="7">
      <t>キボウビ</t>
    </rPh>
    <rPh sb="8" eb="11">
      <t>ジカンタイ</t>
    </rPh>
    <phoneticPr fontId="1"/>
  </si>
  <si>
    <t>昭和の日</t>
  </si>
  <si>
    <t>インターバル(現調予定日より)</t>
    <rPh sb="7" eb="9">
      <t>ゲンチョウ</t>
    </rPh>
    <rPh sb="9" eb="12">
      <t>ヨテイビ</t>
    </rPh>
    <phoneticPr fontId="1"/>
  </si>
  <si>
    <t>憲法記念日</t>
  </si>
  <si>
    <t>インターバル(申込日より)</t>
    <rPh sb="7" eb="9">
      <t>モウシコミ</t>
    </rPh>
    <rPh sb="9" eb="10">
      <t>ビ</t>
    </rPh>
    <phoneticPr fontId="1"/>
  </si>
  <si>
    <t>みどりの日</t>
  </si>
  <si>
    <t>判定(現調予定日より)</t>
    <rPh sb="0" eb="2">
      <t>ハンテイ</t>
    </rPh>
    <rPh sb="3" eb="8">
      <t>ゲンチョウヨテイビ</t>
    </rPh>
    <phoneticPr fontId="1"/>
  </si>
  <si>
    <t>こどもの日</t>
  </si>
  <si>
    <t>判定(申込日より)</t>
    <rPh sb="0" eb="2">
      <t>ハンテイ</t>
    </rPh>
    <rPh sb="3" eb="6">
      <t>モウシコミビ</t>
    </rPh>
    <phoneticPr fontId="1"/>
  </si>
  <si>
    <t>海の日</t>
  </si>
  <si>
    <t>工事第一希望日の日程</t>
    <rPh sb="2" eb="4">
      <t>ダイイチ</t>
    </rPh>
    <rPh sb="4" eb="7">
      <t>キボウビ</t>
    </rPh>
    <rPh sb="8" eb="10">
      <t>ニッテイ</t>
    </rPh>
    <phoneticPr fontId="1"/>
  </si>
  <si>
    <t>工事第二希望日の日程</t>
    <rPh sb="2" eb="4">
      <t>ダイニ</t>
    </rPh>
    <rPh sb="4" eb="7">
      <t>キボウビ</t>
    </rPh>
    <rPh sb="8" eb="10">
      <t>ニッテイ</t>
    </rPh>
    <phoneticPr fontId="1"/>
  </si>
  <si>
    <t>工事第二希望日の曜日</t>
    <rPh sb="2" eb="4">
      <t>ダイニ</t>
    </rPh>
    <rPh sb="4" eb="7">
      <t>キボウビ</t>
    </rPh>
    <rPh sb="8" eb="10">
      <t>ヨウビ</t>
    </rPh>
    <phoneticPr fontId="1"/>
  </si>
  <si>
    <t>工事第二希望日の時間帯</t>
    <rPh sb="2" eb="4">
      <t>ダイニ</t>
    </rPh>
    <rPh sb="4" eb="7">
      <t>キボウビ</t>
    </rPh>
    <rPh sb="8" eb="11">
      <t>ジカンタイ</t>
    </rPh>
    <phoneticPr fontId="1"/>
  </si>
  <si>
    <t>工事第三希望日の日程</t>
    <rPh sb="2" eb="4">
      <t>ダイサン</t>
    </rPh>
    <rPh sb="4" eb="7">
      <t>キボウビ</t>
    </rPh>
    <rPh sb="8" eb="10">
      <t>ニッテイ</t>
    </rPh>
    <phoneticPr fontId="1"/>
  </si>
  <si>
    <t>工事第三希望日の曜日</t>
    <rPh sb="2" eb="4">
      <t>ダイサン</t>
    </rPh>
    <rPh sb="4" eb="7">
      <t>キボウビ</t>
    </rPh>
    <rPh sb="8" eb="10">
      <t>ヨウビ</t>
    </rPh>
    <phoneticPr fontId="1"/>
  </si>
  <si>
    <t>工事第三希望日の時間帯</t>
    <rPh sb="2" eb="4">
      <t>ダイサン</t>
    </rPh>
    <rPh sb="4" eb="7">
      <t>キボウビ</t>
    </rPh>
    <rPh sb="8" eb="11">
      <t>ジカンタイ</t>
    </rPh>
    <phoneticPr fontId="1"/>
  </si>
  <si>
    <t>最終判定</t>
    <rPh sb="0" eb="4">
      <t>サイシュウハンテイ</t>
    </rPh>
    <phoneticPr fontId="1"/>
  </si>
  <si>
    <t>現調、工事を調整</t>
    <rPh sb="0" eb="2">
      <t>ゲンチョウ</t>
    </rPh>
    <rPh sb="3" eb="5">
      <t>コウジ</t>
    </rPh>
    <rPh sb="6" eb="8">
      <t>チョウセイ</t>
    </rPh>
    <phoneticPr fontId="1"/>
  </si>
  <si>
    <t>現調レス判定NG、工事日予約済</t>
    <rPh sb="0" eb="2">
      <t>ゲンチョウ</t>
    </rPh>
    <rPh sb="4" eb="6">
      <t>ハンテイ</t>
    </rPh>
    <rPh sb="9" eb="12">
      <t>コウジビ</t>
    </rPh>
    <rPh sb="12" eb="15">
      <t>ヨヤクズ</t>
    </rPh>
    <phoneticPr fontId="1"/>
  </si>
  <si>
    <t>現調レス判定NG、現調、工事を調整</t>
    <rPh sb="0" eb="2">
      <t>ゲンチョウ</t>
    </rPh>
    <rPh sb="4" eb="6">
      <t>ハンテイ</t>
    </rPh>
    <rPh sb="9" eb="11">
      <t>ゲンチョウ</t>
    </rPh>
    <rPh sb="12" eb="14">
      <t>コウジ</t>
    </rPh>
    <rPh sb="15" eb="17">
      <t>チョウセイ</t>
    </rPh>
    <phoneticPr fontId="1"/>
  </si>
  <si>
    <t>現調をコンソールにて申込済</t>
    <rPh sb="0" eb="2">
      <t>ゲンチョウ</t>
    </rPh>
    <rPh sb="10" eb="12">
      <t>モウシコミ</t>
    </rPh>
    <rPh sb="12" eb="13">
      <t>ズ</t>
    </rPh>
    <phoneticPr fontId="1"/>
  </si>
  <si>
    <t>現調レスにて申込済</t>
    <rPh sb="0" eb="2">
      <t>ゲンチョウ</t>
    </rPh>
    <rPh sb="6" eb="8">
      <t>モウシコミ</t>
    </rPh>
    <rPh sb="8" eb="9">
      <t>ズ</t>
    </rPh>
    <phoneticPr fontId="1"/>
  </si>
  <si>
    <t>アクセス・付帯工事が必要</t>
    <rPh sb="5" eb="7">
      <t>フタイ</t>
    </rPh>
    <rPh sb="7" eb="9">
      <t>コウジ</t>
    </rPh>
    <rPh sb="10" eb="12">
      <t>ヒツヨウ</t>
    </rPh>
    <phoneticPr fontId="1"/>
  </si>
  <si>
    <t>お客様表示</t>
    <rPh sb="1" eb="3">
      <t>キャクサマ</t>
    </rPh>
    <rPh sb="3" eb="5">
      <t>ヒョウジ</t>
    </rPh>
    <phoneticPr fontId="1"/>
  </si>
  <si>
    <t>稼働予約済工事日での調整可否</t>
  </si>
  <si>
    <t>現調・工事間隔判定結果</t>
  </si>
  <si>
    <t>ver1.0</t>
  </si>
  <si>
    <t>docomo business RINK_ギャランティ接続（IW一括提供型）_工事依頼書</t>
    <rPh sb="7" eb="9">
      <t>カイセン</t>
    </rPh>
    <rPh sb="10" eb="11">
      <t>ヒカリ</t>
    </rPh>
    <rPh sb="11" eb="13">
      <t>イッカツ</t>
    </rPh>
    <rPh sb="13" eb="15">
      <t>テイキョウ</t>
    </rPh>
    <rPh sb="16" eb="17">
      <t>ガタ</t>
    </rPh>
    <phoneticPr fontId="1"/>
  </si>
  <si>
    <t>■注意事項
・「オーダーID」単位で3回までの変更を無料で承ります。
・4回目以降の変更は1回当たり3,000円の料金がかかります。
・Professional Support Service(PSS)にお申込みの方は回数無制限、無料での変更を承ります。</t>
    <phoneticPr fontId="1"/>
  </si>
  <si>
    <t>回線ID</t>
    <rPh sb="0" eb="2">
      <t>カイセン</t>
    </rPh>
    <phoneticPr fontId="1"/>
  </si>
  <si>
    <t>入力欄</t>
    <rPh sb="0" eb="3">
      <t>ニュウリョクラン</t>
    </rPh>
    <phoneticPr fontId="1"/>
  </si>
  <si>
    <t>備考</t>
    <rPh sb="0" eb="2">
      <t>ビコウ</t>
    </rPh>
    <phoneticPr fontId="1"/>
  </si>
  <si>
    <t>Z+数字9桁のIDをご記載ください</t>
    <rPh sb="2" eb="4">
      <t>スウジ</t>
    </rPh>
    <rPh sb="5" eb="6">
      <t>ケタ</t>
    </rPh>
    <rPh sb="11" eb="13">
      <t>キサイ</t>
    </rPh>
    <phoneticPr fontId="1"/>
  </si>
  <si>
    <t>申込日</t>
    <rPh sb="0" eb="3">
      <t>モウシコミビ</t>
    </rPh>
    <phoneticPr fontId="1"/>
  </si>
  <si>
    <t>入力欄　※本ファイルを入力し、提出する日付をご記載ください</t>
    <rPh sb="0" eb="3">
      <t>ニュウリョクラン</t>
    </rPh>
    <rPh sb="5" eb="6">
      <t>ホン</t>
    </rPh>
    <rPh sb="11" eb="13">
      <t>ニュウリョク</t>
    </rPh>
    <rPh sb="15" eb="17">
      <t>テイシュツ</t>
    </rPh>
    <rPh sb="19" eb="21">
      <t>ヒヅケ</t>
    </rPh>
    <rPh sb="23" eb="25">
      <t>キサイ</t>
    </rPh>
    <phoneticPr fontId="1"/>
  </si>
  <si>
    <t>申込年月日は、本ファイルを入力し、提出する日付を
YYYY/MM/DD（半角）の形式でご記入ください。
(例)2024年9月30日　→　2024/09/30</t>
    <rPh sb="0" eb="2">
      <t>モウシコミ</t>
    </rPh>
    <rPh sb="2" eb="5">
      <t>ネンガッピ</t>
    </rPh>
    <rPh sb="7" eb="8">
      <t>ホン</t>
    </rPh>
    <rPh sb="13" eb="15">
      <t>ニュウリョク</t>
    </rPh>
    <rPh sb="17" eb="19">
      <t>テイシュツ</t>
    </rPh>
    <rPh sb="21" eb="23">
      <t>ヒヅケ</t>
    </rPh>
    <phoneticPr fontId="1"/>
  </si>
  <si>
    <t>依頼事項</t>
    <rPh sb="0" eb="4">
      <t>イライジコウ</t>
    </rPh>
    <phoneticPr fontId="1"/>
  </si>
  <si>
    <t>現場調査希望</t>
    <rPh sb="0" eb="4">
      <t>ゲンバチョウサ</t>
    </rPh>
    <rPh sb="4" eb="6">
      <t>キボウ</t>
    </rPh>
    <phoneticPr fontId="1"/>
  </si>
  <si>
    <t>(稼働予約済の場合)現調日</t>
    <rPh sb="1" eb="3">
      <t>カドウ</t>
    </rPh>
    <rPh sb="3" eb="6">
      <t>ヨヤクズ</t>
    </rPh>
    <rPh sb="7" eb="9">
      <t>バアイ</t>
    </rPh>
    <rPh sb="10" eb="12">
      <t>ゲンチョウ</t>
    </rPh>
    <rPh sb="12" eb="13">
      <t>ビ</t>
    </rPh>
    <phoneticPr fontId="1"/>
  </si>
  <si>
    <r>
      <t xml:space="preserve">希望年月日は、YYYY/MM/DD（半角）の形式でご記入ください。
(例)2024年9月30日　→　2024/09/30
</t>
    </r>
    <r>
      <rPr>
        <sz val="8"/>
        <color rgb="FFFF0000"/>
        <rFont val="Meiryo UI"/>
        <family val="3"/>
        <charset val="128"/>
      </rPr>
      <t xml:space="preserve">・全希望日につきまして、希望日が平日かつ希望時間帯がAMフリー/PMフリー/終日フリー/9~17の場合はお申込みいただく日付から14営業日目以降180日以内、それ以外の場合は16営業日目以降180日以内の日付をご記入ください。
・訪問時刻指定オプションをご希望の場合は、希望時間帯の欄でご希望の時刻を24時間表記でご選択ください。
</t>
    </r>
    <r>
      <rPr>
        <sz val="8"/>
        <color theme="1"/>
        <rFont val="Meiryo UI"/>
        <family val="3"/>
        <charset val="128"/>
      </rPr>
      <t>・</t>
    </r>
    <r>
      <rPr>
        <sz val="8"/>
        <color theme="2" tint="-0.749992370372631"/>
        <rFont val="Meiryo UI"/>
        <family val="3"/>
        <charset val="128"/>
      </rPr>
      <t xml:space="preserve">手続き上、お客様の現場調査希望年月日に添えない場合があります。
</t>
    </r>
    <rPh sb="35" eb="36">
      <t>レイ</t>
    </rPh>
    <rPh sb="41" eb="42">
      <t>ネン</t>
    </rPh>
    <rPh sb="43" eb="44">
      <t>ガツ</t>
    </rPh>
    <rPh sb="46" eb="47">
      <t>ニチ</t>
    </rPh>
    <rPh sb="62" eb="63">
      <t>ゼン</t>
    </rPh>
    <rPh sb="63" eb="66">
      <t>キボウビ</t>
    </rPh>
    <rPh sb="73" eb="76">
      <t>キボウビ</t>
    </rPh>
    <rPh sb="77" eb="79">
      <t>ヘイジツ</t>
    </rPh>
    <rPh sb="81" eb="86">
      <t>キボウジカンタイ</t>
    </rPh>
    <rPh sb="99" eb="101">
      <t>シュウジツ</t>
    </rPh>
    <rPh sb="110" eb="112">
      <t>バアイ</t>
    </rPh>
    <rPh sb="142" eb="144">
      <t>イガイ</t>
    </rPh>
    <rPh sb="145" eb="147">
      <t>バアイ</t>
    </rPh>
    <rPh sb="150" eb="153">
      <t>エイギョウビ</t>
    </rPh>
    <rPh sb="153" eb="154">
      <t>メ</t>
    </rPh>
    <rPh sb="154" eb="156">
      <t>イコウ</t>
    </rPh>
    <rPh sb="159" eb="160">
      <t>ニチ</t>
    </rPh>
    <rPh sb="160" eb="162">
      <t>イナイ</t>
    </rPh>
    <rPh sb="176" eb="182">
      <t>ホウモンジコクシテイ</t>
    </rPh>
    <rPh sb="189" eb="191">
      <t>キボウ</t>
    </rPh>
    <rPh sb="192" eb="194">
      <t>バアイ</t>
    </rPh>
    <rPh sb="196" eb="200">
      <t>キボウジカン</t>
    </rPh>
    <rPh sb="200" eb="201">
      <t>タイ</t>
    </rPh>
    <rPh sb="202" eb="203">
      <t>ラン</t>
    </rPh>
    <rPh sb="205" eb="207">
      <t>キボウ</t>
    </rPh>
    <rPh sb="208" eb="210">
      <t>ジコク</t>
    </rPh>
    <rPh sb="213" eb="215">
      <t>ジカン</t>
    </rPh>
    <rPh sb="215" eb="217">
      <t>ヒョウキ</t>
    </rPh>
    <rPh sb="219" eb="221">
      <t>センタク</t>
    </rPh>
    <rPh sb="237" eb="241">
      <t>ゲンバチョウサ</t>
    </rPh>
    <rPh sb="241" eb="243">
      <t>キボウ</t>
    </rPh>
    <phoneticPr fontId="1"/>
  </si>
  <si>
    <t>調整不要</t>
    <rPh sb="0" eb="2">
      <t>チョウセイ</t>
    </rPh>
    <rPh sb="2" eb="4">
      <t>フヨウ</t>
    </rPh>
    <phoneticPr fontId="1"/>
  </si>
  <si>
    <t>調整要</t>
    <phoneticPr fontId="1"/>
  </si>
  <si>
    <t>第一希望日※</t>
    <rPh sb="0" eb="2">
      <t>ダイイチ</t>
    </rPh>
    <rPh sb="2" eb="4">
      <t>キボウ</t>
    </rPh>
    <rPh sb="4" eb="5">
      <t>ビ</t>
    </rPh>
    <phoneticPr fontId="1"/>
  </si>
  <si>
    <t>第一希望時間帯※</t>
    <rPh sb="0" eb="4">
      <t>ダイイチキボウ</t>
    </rPh>
    <rPh sb="4" eb="6">
      <t>ジカン</t>
    </rPh>
    <rPh sb="6" eb="7">
      <t>タイ</t>
    </rPh>
    <phoneticPr fontId="1"/>
  </si>
  <si>
    <t>事前連絡先</t>
    <rPh sb="0" eb="5">
      <t>ジゼンレンラクサキ</t>
    </rPh>
    <phoneticPr fontId="1"/>
  </si>
  <si>
    <t>事業所名※</t>
    <rPh sb="0" eb="4">
      <t>ジギョウショメイ</t>
    </rPh>
    <phoneticPr fontId="1"/>
  </si>
  <si>
    <t>全角15文字以内でご記入ください。</t>
    <rPh sb="0" eb="2">
      <t>ゼンカク</t>
    </rPh>
    <rPh sb="4" eb="6">
      <t>モジ</t>
    </rPh>
    <rPh sb="6" eb="8">
      <t>イナイ</t>
    </rPh>
    <rPh sb="10" eb="12">
      <t>キニュウ</t>
    </rPh>
    <phoneticPr fontId="1"/>
  </si>
  <si>
    <t>担当者氏名※</t>
    <rPh sb="0" eb="3">
      <t>タントウシャ</t>
    </rPh>
    <rPh sb="3" eb="5">
      <t>シメイ</t>
    </rPh>
    <phoneticPr fontId="1"/>
  </si>
  <si>
    <t>全角6文字以内でご記入ください。</t>
    <rPh sb="0" eb="2">
      <t>ゼンカク</t>
    </rPh>
    <rPh sb="3" eb="7">
      <t>モジイナイ</t>
    </rPh>
    <rPh sb="9" eb="11">
      <t>キニュウ</t>
    </rPh>
    <phoneticPr fontId="1"/>
  </si>
  <si>
    <t>担当者電話番号※</t>
    <rPh sb="0" eb="3">
      <t>タントウシャ</t>
    </rPh>
    <rPh sb="3" eb="7">
      <t>デンワバンゴウ</t>
    </rPh>
    <phoneticPr fontId="1"/>
  </si>
  <si>
    <t>・電話番号はハイフンを含めて半角13文字以内でご記入ください。</t>
    <rPh sb="1" eb="3">
      <t>デンワ</t>
    </rPh>
    <rPh sb="3" eb="5">
      <t>バンゴウ</t>
    </rPh>
    <rPh sb="11" eb="12">
      <t>フク</t>
    </rPh>
    <rPh sb="14" eb="16">
      <t>ハンカク</t>
    </rPh>
    <rPh sb="18" eb="20">
      <t>モジ</t>
    </rPh>
    <rPh sb="20" eb="22">
      <t>イナイ</t>
    </rPh>
    <rPh sb="24" eb="26">
      <t>キニュウ</t>
    </rPh>
    <phoneticPr fontId="1"/>
  </si>
  <si>
    <t>立会者情報</t>
    <rPh sb="0" eb="3">
      <t>タチアイシャ</t>
    </rPh>
    <rPh sb="3" eb="5">
      <t>ジョウホウ</t>
    </rPh>
    <phoneticPr fontId="1"/>
  </si>
  <si>
    <t>工事希望</t>
    <phoneticPr fontId="1"/>
  </si>
  <si>
    <t>(稼働予約済の場合)工事日</t>
    <rPh sb="1" eb="3">
      <t>カドウ</t>
    </rPh>
    <rPh sb="3" eb="5">
      <t>ヨヤク</t>
    </rPh>
    <rPh sb="5" eb="6">
      <t>スミ</t>
    </rPh>
    <rPh sb="7" eb="9">
      <t>バアイ</t>
    </rPh>
    <rPh sb="10" eb="13">
      <t>コウジビ</t>
    </rPh>
    <phoneticPr fontId="1"/>
  </si>
  <si>
    <t>稼働予約済の日程がある場合はご記入ください。</t>
    <rPh sb="0" eb="5">
      <t>カドウヨヤクズ</t>
    </rPh>
    <rPh sb="6" eb="8">
      <t>ニッテイ</t>
    </rPh>
    <rPh sb="11" eb="13">
      <t>バアイ</t>
    </rPh>
    <rPh sb="15" eb="17">
      <t>キニュウ</t>
    </rPh>
    <phoneticPr fontId="1"/>
  </si>
  <si>
    <t>(稼働予約済の場合)工事時間帯</t>
    <rPh sb="1" eb="3">
      <t>カドウ</t>
    </rPh>
    <rPh sb="3" eb="5">
      <t>ヨヤク</t>
    </rPh>
    <rPh sb="5" eb="6">
      <t>スミ</t>
    </rPh>
    <rPh sb="7" eb="9">
      <t>バアイ</t>
    </rPh>
    <rPh sb="10" eb="12">
      <t>コウジ</t>
    </rPh>
    <rPh sb="12" eb="14">
      <t>ジカン</t>
    </rPh>
    <rPh sb="14" eb="15">
      <t>タイ</t>
    </rPh>
    <phoneticPr fontId="1"/>
  </si>
  <si>
    <t>稼働予約済工事日での調整可否</t>
    <rPh sb="0" eb="2">
      <t>カドウ</t>
    </rPh>
    <rPh sb="2" eb="4">
      <t>ヨヤク</t>
    </rPh>
    <rPh sb="4" eb="5">
      <t>スミ</t>
    </rPh>
    <rPh sb="5" eb="8">
      <t>コウジビ</t>
    </rPh>
    <rPh sb="10" eb="12">
      <t>チョウセイ</t>
    </rPh>
    <rPh sb="12" eb="14">
      <t>カヒ</t>
    </rPh>
    <phoneticPr fontId="1"/>
  </si>
  <si>
    <t>稼働予約済の工事日程を維持しつつ、現調の調整依頼を出すことが可能かを判定します。不可の場合は下の工事希望日を入力し、工事日の再調整もあわせてご依頼ください。</t>
    <rPh sb="0" eb="5">
      <t>カドウヨヤクズ</t>
    </rPh>
    <rPh sb="6" eb="8">
      <t>コウジ</t>
    </rPh>
    <rPh sb="8" eb="10">
      <t>ニッテイ</t>
    </rPh>
    <rPh sb="11" eb="13">
      <t>イジ</t>
    </rPh>
    <rPh sb="17" eb="19">
      <t>ゲンチョウ</t>
    </rPh>
    <rPh sb="20" eb="24">
      <t>チョウセイイライ</t>
    </rPh>
    <rPh sb="25" eb="26">
      <t>ダ</t>
    </rPh>
    <rPh sb="30" eb="32">
      <t>カノウ</t>
    </rPh>
    <rPh sb="34" eb="36">
      <t>ハンテイ</t>
    </rPh>
    <rPh sb="40" eb="42">
      <t>フカ</t>
    </rPh>
    <rPh sb="43" eb="45">
      <t>バアイ</t>
    </rPh>
    <rPh sb="46" eb="47">
      <t>シタ</t>
    </rPh>
    <rPh sb="48" eb="53">
      <t>コウジキボウビ</t>
    </rPh>
    <rPh sb="54" eb="56">
      <t>ニュウリョク</t>
    </rPh>
    <rPh sb="58" eb="61">
      <t>コウジビ</t>
    </rPh>
    <rPh sb="62" eb="65">
      <t>サイチョウセイ</t>
    </rPh>
    <rPh sb="71" eb="73">
      <t>イライ</t>
    </rPh>
    <phoneticPr fontId="1"/>
  </si>
  <si>
    <r>
      <t xml:space="preserve">希望年月日は、YYYY/MM/DD（半角）の形式でご記入ください。
(例)2024年9月30日　→　2024/09/30
</t>
    </r>
    <r>
      <rPr>
        <sz val="8"/>
        <color rgb="FFFF0000"/>
        <rFont val="Meiryo UI"/>
        <family val="3"/>
        <charset val="128"/>
      </rPr>
      <t xml:space="preserve">・現調も合わせて稼働予約される際は、現調希望日のうち最も遅い日付から、宅内工事のみ稼働予約される際は、お申込みいただく日付から数えて以下のルールに従って希望年月日をご記入ください。
・希望日が平日かつ希望時間帯がAMフリー/PMフリー/終日フリー/9~17の場合はお申込みいただく日付から16営業日目以降365日以内、それ以外の場合は18営業日目以降365日以内の日付をご記入ください。
・訪問時刻指定オプションをご希望の場合は、希望時間帯の欄でご希望の時刻を24時間表記でご選択ください。
</t>
    </r>
    <r>
      <rPr>
        <sz val="8"/>
        <color theme="2" tint="-0.749992370372631"/>
        <rFont val="Meiryo UI"/>
        <family val="3"/>
        <charset val="128"/>
      </rPr>
      <t>・手続き上、お客様の工事希望年月日に添えない場合があります。</t>
    </r>
    <rPh sb="124" eb="125">
      <t>カゾ</t>
    </rPh>
    <rPh sb="127" eb="129">
      <t>イカ</t>
    </rPh>
    <rPh sb="134" eb="135">
      <t>シタガ</t>
    </rPh>
    <rPh sb="137" eb="142">
      <t>キボウネンガッピ</t>
    </rPh>
    <rPh sb="144" eb="146">
      <t>キニュウ</t>
    </rPh>
    <phoneticPr fontId="1"/>
  </si>
  <si>
    <t>エントリID</t>
    <phoneticPr fontId="1"/>
  </si>
  <si>
    <t>現調・工事間隔判定結果</t>
    <rPh sb="0" eb="2">
      <t>ゲンチョウ</t>
    </rPh>
    <rPh sb="3" eb="5">
      <t>コウジ</t>
    </rPh>
    <rPh sb="5" eb="7">
      <t>カンカク</t>
    </rPh>
    <rPh sb="7" eb="9">
      <t>ハンテイ</t>
    </rPh>
    <rPh sb="9" eb="11">
      <t>ケッカ</t>
    </rPh>
    <phoneticPr fontId="1"/>
  </si>
  <si>
    <t>結果</t>
    <rPh sb="0" eb="2">
      <t>ケッカ</t>
    </rPh>
    <phoneticPr fontId="1"/>
  </si>
  <si>
    <t>不可の場合、希望日の間隔をご確認の上、再度エクセルファイルをご記入ください</t>
    <rPh sb="0" eb="2">
      <t>フカ</t>
    </rPh>
    <rPh sb="3" eb="5">
      <t>バアイ</t>
    </rPh>
    <rPh sb="6" eb="9">
      <t>キボウビ</t>
    </rPh>
    <rPh sb="10" eb="12">
      <t>カンカク</t>
    </rPh>
    <rPh sb="14" eb="16">
      <t>カクニン</t>
    </rPh>
    <rPh sb="17" eb="18">
      <t>ウエ</t>
    </rPh>
    <rPh sb="19" eb="21">
      <t>サイド</t>
    </rPh>
    <rPh sb="31" eb="3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</si>
</sst>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Red]\(0\)"/>
  </numFmts>
  <fonts count="29">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Meiryo UI"/>
      <family val="3"/>
      <charset val="128"/>
    </font>
    <font>
      <b/>
      <sz val="11"/>
      <color theme="0"/>
      <name val="Meiryo UI"/>
      <family val="3"/>
      <charset val="128"/>
    </font>
    <font>
      <b/>
      <sz val="11"/>
      <color theme="1"/>
      <name val="Meiryo UI"/>
      <family val="3"/>
      <charset val="128"/>
    </font>
    <font>
      <sz val="8"/>
      <color theme="1"/>
      <name val="Meiryo UI"/>
      <family val="3"/>
      <charset val="128"/>
    </font>
    <font>
      <sz val="11"/>
      <color theme="2" tint="-0.749992370372631"/>
      <name val="Meiryo UI"/>
      <family val="3"/>
      <charset val="128"/>
    </font>
    <font>
      <sz val="8"/>
      <color theme="2" tint="-0.749992370372631"/>
      <name val="Meiryo UI"/>
      <family val="3"/>
      <charset val="128"/>
    </font>
    <font>
      <sz val="22"/>
      <color theme="1"/>
      <name val="Meiryo UI"/>
      <family val="3"/>
    </font>
    <font>
      <sz val="22"/>
      <color theme="1"/>
      <name val="Meiryo UI"/>
      <family val="3"/>
      <charset val="128"/>
    </font>
    <font>
      <sz val="11"/>
      <color theme="1"/>
      <name val="游ゴシック"/>
      <family val="3"/>
      <charset val="128"/>
      <scheme val="minor"/>
    </font>
    <font>
      <sz val="8"/>
      <color rgb="FFFF0000"/>
      <name val="Meiryo UI"/>
      <family val="3"/>
      <charset val="128"/>
    </font>
    <font>
      <sz val="10"/>
      <color rgb="FFFF0000"/>
      <name val="Meiryo UI"/>
      <family val="3"/>
      <charset val="128"/>
    </font>
    <font>
      <b/>
      <sz val="11"/>
      <color theme="1"/>
      <name val="游ゴシック"/>
      <family val="3"/>
      <charset val="128"/>
      <scheme val="minor"/>
    </font>
    <font>
      <sz val="11"/>
      <color theme="0"/>
      <name val="Meiryo UI"/>
      <family val="3"/>
      <charset val="128"/>
    </font>
    <font>
      <sz val="11"/>
      <name val="Meiryo UI"/>
      <family val="3"/>
      <charset val="128"/>
    </font>
    <font>
      <sz val="11"/>
      <color rgb="FFC00000"/>
      <name val="Meiryo UI"/>
      <family val="3"/>
      <charset val="128"/>
    </font>
    <font>
      <sz val="11"/>
      <color theme="1"/>
      <name val="Meiryo UI"/>
      <family val="3"/>
    </font>
    <font>
      <sz val="12"/>
      <name val="Meiryo UI"/>
      <family val="3"/>
      <charset val="128"/>
    </font>
    <font>
      <sz val="14"/>
      <color theme="1"/>
      <name val="Meiryo UI"/>
      <family val="3"/>
      <charset val="128"/>
    </font>
    <font>
      <b/>
      <sz val="22"/>
      <color theme="2" tint="-0.749992370372631"/>
      <name val="Meiryo UI"/>
      <family val="3"/>
      <charset val="128"/>
    </font>
    <font>
      <sz val="11"/>
      <color rgb="FFFF0000"/>
      <name val="メイリオ"/>
      <family val="3"/>
      <charset val="128"/>
    </font>
    <font>
      <b/>
      <sz val="11"/>
      <color rgb="FFFF0000"/>
      <name val="メイリオ"/>
      <family val="3"/>
      <charset val="128"/>
    </font>
    <font>
      <sz val="10"/>
      <color theme="1"/>
      <name val="Meiryo UI"/>
      <family val="3"/>
      <charset val="128"/>
    </font>
    <font>
      <sz val="11"/>
      <color theme="0"/>
      <name val="Meiryo UI"/>
      <family val="3"/>
    </font>
    <font>
      <sz val="10"/>
      <color theme="7" tint="-0.499984740745262"/>
      <name val="Meiryo UI"/>
      <family val="3"/>
      <charset val="128"/>
    </font>
    <font>
      <sz val="11"/>
      <color rgb="FFFF0000"/>
      <name val="Meiryo UI"/>
      <family val="3"/>
      <charset val="128"/>
    </font>
    <font>
      <sz val="14"/>
      <color rgb="FFFF0000"/>
      <name val="Meiryo UI"/>
      <family val="3"/>
      <charset val="128"/>
    </font>
  </fonts>
  <fills count="12">
    <fill>
      <patternFill patternType="none"/>
    </fill>
    <fill>
      <patternFill patternType="gray125"/>
    </fill>
    <fill>
      <patternFill patternType="solid">
        <fgColor rgb="FF00008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bgColor indexed="64"/>
      </patternFill>
    </fill>
    <fill>
      <patternFill patternType="solid">
        <fgColor rgb="FFD9D9D9"/>
        <bgColor indexed="64"/>
      </patternFill>
    </fill>
    <fill>
      <patternFill patternType="solid">
        <fgColor rgb="FFC00000"/>
        <bgColor indexed="64"/>
      </patternFill>
    </fill>
    <fill>
      <patternFill patternType="solid">
        <fgColor rgb="FFFFCCCC"/>
        <bgColor indexed="64"/>
      </patternFill>
    </fill>
    <fill>
      <patternFill patternType="solid">
        <fgColor theme="2" tint="-0.249977111117893"/>
        <bgColor indexed="64"/>
      </patternFill>
    </fill>
    <fill>
      <patternFill patternType="solid">
        <fgColor rgb="FFFF5050"/>
        <bgColor indexed="64"/>
      </patternFill>
    </fill>
  </fills>
  <borders count="30">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2" tint="-0.499984740745262"/>
      </left>
      <right/>
      <top style="thin">
        <color theme="2" tint="-0.499984740745262"/>
      </top>
      <bottom/>
      <diagonal/>
    </border>
    <border>
      <left style="thin">
        <color indexed="64"/>
      </left>
      <right style="thin">
        <color indexed="64"/>
      </right>
      <top style="thin">
        <color indexed="64"/>
      </top>
      <bottom style="thin">
        <color indexed="64"/>
      </bottom>
      <diagonal/>
    </border>
    <border>
      <left style="thin">
        <color theme="2" tint="-0.499984740745262"/>
      </left>
      <right/>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indexed="64"/>
      </left>
      <right style="thin">
        <color indexed="64"/>
      </right>
      <top/>
      <bottom style="thin">
        <color indexed="64"/>
      </bottom>
      <diagonal/>
    </border>
    <border>
      <left/>
      <right style="thin">
        <color theme="1" tint="0.499984740745262"/>
      </right>
      <top style="thin">
        <color indexed="64"/>
      </top>
      <bottom/>
      <diagonal/>
    </border>
    <border>
      <left/>
      <right style="thin">
        <color theme="1" tint="0.499984740745262"/>
      </right>
      <top/>
      <bottom/>
      <diagonal/>
    </border>
    <border>
      <left/>
      <right style="thin">
        <color theme="1" tint="0.499984740745262"/>
      </right>
      <top/>
      <bottom style="thin">
        <color theme="2"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theme="2" tint="-0.499984740745262"/>
      </right>
      <top/>
      <bottom/>
      <diagonal/>
    </border>
    <border>
      <left style="thin">
        <color theme="2" tint="-0.499984740745262"/>
      </left>
      <right/>
      <top/>
      <bottom/>
      <diagonal/>
    </border>
    <border>
      <left style="thin">
        <color indexed="64"/>
      </left>
      <right style="thin">
        <color theme="2" tint="-0.499984740745262"/>
      </right>
      <top/>
      <bottom style="thin">
        <color theme="0"/>
      </bottom>
      <diagonal/>
    </border>
    <border>
      <left style="thin">
        <color indexed="64"/>
      </left>
      <right style="thin">
        <color theme="2" tint="-0.499984740745262"/>
      </right>
      <top style="thin">
        <color theme="0"/>
      </top>
      <bottom/>
      <diagonal/>
    </border>
    <border>
      <left style="thin">
        <color indexed="64"/>
      </left>
      <right/>
      <top style="thin">
        <color theme="0"/>
      </top>
      <bottom/>
      <diagonal/>
    </border>
    <border>
      <left style="thin">
        <color indexed="64"/>
      </left>
      <right/>
      <top/>
      <bottom/>
      <diagonal/>
    </border>
    <border>
      <left style="thin">
        <color indexed="64"/>
      </left>
      <right/>
      <top/>
      <bottom style="thin">
        <color theme="0"/>
      </bottom>
      <diagonal/>
    </border>
    <border>
      <left style="thin">
        <color indexed="64"/>
      </left>
      <right style="thin">
        <color theme="2" tint="-0.499984740745262"/>
      </right>
      <top/>
      <bottom style="thin">
        <color indexed="64"/>
      </bottom>
      <diagonal/>
    </border>
    <border>
      <left style="thin">
        <color theme="2" tint="-0.499984740745262"/>
      </left>
      <right style="thin">
        <color theme="2" tint="-0.499984740745262"/>
      </right>
      <top style="thin">
        <color theme="2" tint="-0.499984740745262"/>
      </top>
      <bottom style="thin">
        <color indexed="64"/>
      </bottom>
      <diagonal/>
    </border>
    <border>
      <left style="thin">
        <color theme="2" tint="-0.499984740745262"/>
      </left>
      <right/>
      <top style="thin">
        <color theme="2" tint="-0.499984740745262"/>
      </top>
      <bottom style="thin">
        <color indexed="64"/>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3" borderId="1" xfId="0" applyFont="1" applyFill="1" applyBorder="1">
      <alignment vertical="center"/>
    </xf>
    <xf numFmtId="20" fontId="3" fillId="0" borderId="0" xfId="0" applyNumberFormat="1" applyFont="1">
      <alignment vertical="center"/>
    </xf>
    <xf numFmtId="0" fontId="4" fillId="2" borderId="0" xfId="0" applyFont="1" applyFill="1">
      <alignment vertical="center"/>
    </xf>
    <xf numFmtId="0" fontId="5" fillId="2" borderId="3" xfId="0" applyFont="1" applyFill="1" applyBorder="1">
      <alignment vertical="center"/>
    </xf>
    <xf numFmtId="0" fontId="3" fillId="4" borderId="1" xfId="0" applyFont="1" applyFill="1" applyBorder="1">
      <alignment vertical="center"/>
    </xf>
    <xf numFmtId="0" fontId="6" fillId="0" borderId="0" xfId="0" applyFont="1" applyAlignment="1">
      <alignment horizontal="left" vertical="center"/>
    </xf>
    <xf numFmtId="20" fontId="6" fillId="0" borderId="0" xfId="0" applyNumberFormat="1" applyFont="1" applyAlignment="1">
      <alignment horizontal="left" vertical="center"/>
    </xf>
    <xf numFmtId="0" fontId="7" fillId="4" borderId="4" xfId="0" applyFont="1" applyFill="1" applyBorder="1">
      <alignment vertical="center"/>
    </xf>
    <xf numFmtId="0" fontId="7" fillId="0" borderId="0" xfId="0" applyFont="1">
      <alignment vertical="center"/>
    </xf>
    <xf numFmtId="0" fontId="3" fillId="0" borderId="1" xfId="0" applyFont="1" applyBorder="1" applyAlignment="1" applyProtection="1">
      <alignment horizontal="center" vertical="center"/>
      <protection locked="0"/>
    </xf>
    <xf numFmtId="0" fontId="3" fillId="6" borderId="0" xfId="0" applyFont="1" applyFill="1">
      <alignment vertical="center"/>
    </xf>
    <xf numFmtId="0" fontId="8" fillId="6" borderId="0" xfId="0" applyFont="1" applyFill="1" applyAlignment="1">
      <alignment horizontal="right" vertical="center"/>
    </xf>
    <xf numFmtId="0" fontId="7" fillId="6" borderId="0" xfId="0" applyFont="1" applyFill="1">
      <alignment vertical="center"/>
    </xf>
    <xf numFmtId="0" fontId="9" fillId="6" borderId="0" xfId="0" applyFont="1" applyFill="1" applyAlignment="1">
      <alignment horizontal="center" vertical="center"/>
    </xf>
    <xf numFmtId="0" fontId="10" fillId="6" borderId="0" xfId="0" applyFont="1" applyFill="1" applyAlignment="1">
      <alignment horizontal="center" vertical="center"/>
    </xf>
    <xf numFmtId="176" fontId="3" fillId="0" borderId="2" xfId="0" applyNumberFormat="1" applyFont="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lignment vertical="center"/>
    </xf>
    <xf numFmtId="0" fontId="3" fillId="4" borderId="2" xfId="0" applyFont="1" applyFill="1" applyBorder="1">
      <alignment vertical="center"/>
    </xf>
    <xf numFmtId="0" fontId="8" fillId="5" borderId="5" xfId="0" applyFont="1" applyFill="1" applyBorder="1" applyAlignment="1">
      <alignment vertical="top" wrapText="1"/>
    </xf>
    <xf numFmtId="0" fontId="4" fillId="2" borderId="0" xfId="0" applyFont="1" applyFill="1" applyAlignment="1">
      <alignment horizontal="left" vertical="top"/>
    </xf>
    <xf numFmtId="0" fontId="4" fillId="2" borderId="6" xfId="0" applyFont="1" applyFill="1" applyBorder="1">
      <alignment vertical="center"/>
    </xf>
    <xf numFmtId="0" fontId="0" fillId="0" borderId="7" xfId="0" applyBorder="1">
      <alignment vertical="center"/>
    </xf>
    <xf numFmtId="14" fontId="11" fillId="0" borderId="7" xfId="0" applyNumberFormat="1" applyFont="1" applyBorder="1" applyAlignment="1">
      <alignment vertical="top"/>
    </xf>
    <xf numFmtId="0" fontId="11" fillId="0" borderId="7" xfId="0" applyFont="1" applyBorder="1" applyAlignment="1">
      <alignment vertical="top"/>
    </xf>
    <xf numFmtId="14" fontId="0" fillId="0" borderId="7" xfId="0" applyNumberFormat="1" applyBorder="1">
      <alignment vertical="center"/>
    </xf>
    <xf numFmtId="0" fontId="0" fillId="0" borderId="7" xfId="0" applyBorder="1" applyAlignment="1">
      <alignment horizontal="right" vertical="center"/>
    </xf>
    <xf numFmtId="14" fontId="0" fillId="0" borderId="0" xfId="0" applyNumberFormat="1">
      <alignment vertical="center"/>
    </xf>
    <xf numFmtId="56" fontId="0" fillId="0" borderId="0" xfId="0" applyNumberFormat="1">
      <alignment vertical="center"/>
    </xf>
    <xf numFmtId="0" fontId="0" fillId="0" borderId="0" xfId="0" applyAlignment="1">
      <alignment horizontal="right" vertical="center"/>
    </xf>
    <xf numFmtId="0" fontId="3" fillId="3" borderId="4" xfId="0" applyFont="1" applyFill="1" applyBorder="1">
      <alignment vertical="center"/>
    </xf>
    <xf numFmtId="0" fontId="3" fillId="3" borderId="8" xfId="0" applyFont="1" applyFill="1" applyBorder="1">
      <alignment vertical="center"/>
    </xf>
    <xf numFmtId="0" fontId="4" fillId="2" borderId="7" xfId="0" applyFont="1" applyFill="1" applyBorder="1">
      <alignment vertical="center"/>
    </xf>
    <xf numFmtId="0" fontId="8" fillId="6" borderId="7" xfId="0" applyFont="1" applyFill="1" applyBorder="1" applyAlignment="1">
      <alignment vertical="center" wrapText="1"/>
    </xf>
    <xf numFmtId="0" fontId="3" fillId="7" borderId="7" xfId="0" applyFont="1" applyFill="1" applyBorder="1">
      <alignment vertical="center"/>
    </xf>
    <xf numFmtId="0" fontId="14" fillId="0" borderId="0" xfId="0" applyFont="1" applyAlignment="1">
      <alignment horizontal="center" vertical="center"/>
    </xf>
    <xf numFmtId="0" fontId="3" fillId="3" borderId="9" xfId="0" applyFont="1" applyFill="1" applyBorder="1">
      <alignment vertical="center"/>
    </xf>
    <xf numFmtId="0" fontId="4" fillId="2" borderId="8" xfId="0" applyFont="1" applyFill="1" applyBorder="1">
      <alignment vertical="center"/>
    </xf>
    <xf numFmtId="0" fontId="4" fillId="2" borderId="10" xfId="0" applyFont="1" applyFill="1" applyBorder="1">
      <alignment vertical="center"/>
    </xf>
    <xf numFmtId="0" fontId="4" fillId="2" borderId="1" xfId="0" applyFont="1" applyFill="1" applyBorder="1">
      <alignment vertical="center"/>
    </xf>
    <xf numFmtId="0" fontId="4" fillId="2" borderId="1" xfId="0" applyFont="1" applyFill="1" applyBorder="1" applyAlignment="1">
      <alignment horizontal="left" vertical="top"/>
    </xf>
    <xf numFmtId="0" fontId="8" fillId="0" borderId="1" xfId="0" applyFont="1" applyBorder="1" applyAlignment="1">
      <alignment horizontal="left" vertical="top"/>
    </xf>
    <xf numFmtId="14" fontId="3" fillId="6" borderId="7" xfId="0" applyNumberFormat="1" applyFont="1" applyFill="1" applyBorder="1" applyAlignment="1" applyProtection="1">
      <alignment horizontal="center" vertical="center"/>
      <protection locked="0"/>
    </xf>
    <xf numFmtId="0" fontId="3" fillId="0" borderId="0" xfId="0" applyFont="1" applyAlignment="1">
      <alignment vertical="center" wrapText="1"/>
    </xf>
    <xf numFmtId="0" fontId="8" fillId="0" borderId="7" xfId="0" applyFont="1" applyBorder="1" applyAlignment="1">
      <alignment horizontal="left" vertical="top" wrapText="1"/>
    </xf>
    <xf numFmtId="0" fontId="3" fillId="3" borderId="6" xfId="0" applyFont="1" applyFill="1" applyBorder="1">
      <alignment vertical="center"/>
    </xf>
    <xf numFmtId="0" fontId="4" fillId="2" borderId="4" xfId="0" applyFont="1" applyFill="1" applyBorder="1">
      <alignment vertical="center"/>
    </xf>
    <xf numFmtId="0" fontId="3" fillId="0" borderId="7" xfId="0" applyFont="1" applyBorder="1" applyAlignment="1" applyProtection="1">
      <alignment horizontal="center" vertical="center"/>
      <protection locked="0"/>
    </xf>
    <xf numFmtId="177" fontId="0" fillId="0" borderId="0" xfId="0" applyNumberFormat="1" applyAlignment="1">
      <alignment horizontal="right" vertical="center"/>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14" fontId="3" fillId="0" borderId="7" xfId="0" applyNumberFormat="1" applyFont="1" applyBorder="1" applyAlignment="1">
      <alignment horizontal="right" vertical="center"/>
    </xf>
    <xf numFmtId="176" fontId="3" fillId="0" borderId="7"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0" fontId="3" fillId="0" borderId="2" xfId="0" applyFont="1" applyBorder="1" applyAlignment="1">
      <alignment horizontal="left" vertical="center" wrapText="1"/>
    </xf>
    <xf numFmtId="14" fontId="3" fillId="0" borderId="7" xfId="0" applyNumberFormat="1" applyFont="1" applyBorder="1" applyAlignment="1" applyProtection="1">
      <alignment horizontal="center" vertical="center"/>
      <protection locked="0"/>
    </xf>
    <xf numFmtId="176" fontId="3" fillId="0" borderId="2" xfId="0" applyNumberFormat="1" applyFont="1" applyBorder="1" applyAlignment="1">
      <alignment horizontal="left" vertical="top" wrapText="1"/>
    </xf>
    <xf numFmtId="177" fontId="3" fillId="0" borderId="7" xfId="0" applyNumberFormat="1" applyFont="1" applyBorder="1" applyAlignment="1" applyProtection="1">
      <alignment horizontal="center" vertical="center"/>
      <protection locked="0"/>
    </xf>
    <xf numFmtId="0" fontId="16" fillId="9" borderId="1" xfId="0" applyFont="1" applyFill="1" applyBorder="1">
      <alignment vertical="center"/>
    </xf>
    <xf numFmtId="0" fontId="18" fillId="0" borderId="1" xfId="0" applyFont="1" applyBorder="1" applyAlignment="1">
      <alignment vertical="center" wrapText="1"/>
    </xf>
    <xf numFmtId="0" fontId="15" fillId="6" borderId="0" xfId="0" applyFont="1" applyFill="1">
      <alignment vertical="center"/>
    </xf>
    <xf numFmtId="0" fontId="16" fillId="0" borderId="0" xfId="0" applyFont="1">
      <alignment vertical="center"/>
    </xf>
    <xf numFmtId="0" fontId="7" fillId="9" borderId="1" xfId="0" applyFont="1" applyFill="1" applyBorder="1">
      <alignment vertical="center"/>
    </xf>
    <xf numFmtId="0" fontId="3" fillId="0" borderId="1" xfId="0" applyFont="1" applyBorder="1" applyAlignment="1">
      <alignment horizontal="left" vertical="center" wrapText="1"/>
    </xf>
    <xf numFmtId="0" fontId="15" fillId="8" borderId="18" xfId="0" applyFont="1" applyFill="1" applyBorder="1" applyAlignment="1">
      <alignment horizontal="center" vertical="center"/>
    </xf>
    <xf numFmtId="0" fontId="3" fillId="0" borderId="0" xfId="0" applyFont="1" applyAlignment="1">
      <alignment horizontal="center" vertical="center"/>
    </xf>
    <xf numFmtId="0" fontId="19" fillId="0" borderId="0" xfId="0" applyFont="1">
      <alignment vertical="center"/>
    </xf>
    <xf numFmtId="0" fontId="20"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16" fillId="9" borderId="28" xfId="0" applyFont="1" applyFill="1" applyBorder="1">
      <alignment vertical="center"/>
    </xf>
    <xf numFmtId="0" fontId="18" fillId="0" borderId="28" xfId="0" applyFont="1" applyBorder="1" applyAlignment="1">
      <alignment vertical="center" wrapText="1"/>
    </xf>
    <xf numFmtId="0" fontId="16"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4" fillId="10" borderId="19" xfId="0" applyFont="1" applyFill="1" applyBorder="1" applyAlignment="1">
      <alignment horizontal="center" vertical="center"/>
    </xf>
    <xf numFmtId="176" fontId="3" fillId="0" borderId="1" xfId="0" applyNumberFormat="1"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6" borderId="0" xfId="0" applyFill="1">
      <alignment vertical="center"/>
    </xf>
    <xf numFmtId="0" fontId="20" fillId="6" borderId="0" xfId="0" applyFont="1" applyFill="1">
      <alignment vertical="center"/>
    </xf>
    <xf numFmtId="0" fontId="5" fillId="10" borderId="14" xfId="0" applyFont="1" applyFill="1" applyBorder="1" applyAlignment="1">
      <alignment horizontal="center" vertical="center"/>
    </xf>
    <xf numFmtId="20" fontId="3" fillId="6" borderId="0" xfId="0" applyNumberFormat="1" applyFont="1" applyFill="1">
      <alignment vertical="center"/>
    </xf>
    <xf numFmtId="0" fontId="3" fillId="6" borderId="21" xfId="0" applyFont="1" applyFill="1" applyBorder="1">
      <alignment vertical="center"/>
    </xf>
    <xf numFmtId="0" fontId="4" fillId="11" borderId="19" xfId="0" applyFont="1" applyFill="1" applyBorder="1" applyAlignment="1">
      <alignment horizontal="left" vertical="center"/>
    </xf>
    <xf numFmtId="0" fontId="16" fillId="0" borderId="1" xfId="0" applyFont="1" applyBorder="1" applyAlignment="1" applyProtection="1">
      <alignment horizontal="center" vertical="center"/>
      <protection locked="0"/>
    </xf>
    <xf numFmtId="56" fontId="16"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5" fillId="8" borderId="20" xfId="0" applyFont="1" applyFill="1" applyBorder="1" applyAlignment="1">
      <alignment horizontal="center" vertical="center"/>
    </xf>
    <xf numFmtId="0" fontId="15" fillId="8" borderId="22" xfId="0" applyFont="1" applyFill="1" applyBorder="1" applyAlignment="1">
      <alignment horizontal="center" vertical="center"/>
    </xf>
    <xf numFmtId="0" fontId="1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wrapText="1"/>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25" fillId="8" borderId="23" xfId="0" applyFont="1" applyFill="1" applyBorder="1" applyAlignment="1">
      <alignment horizontal="center" vertical="center"/>
    </xf>
    <xf numFmtId="0" fontId="25" fillId="8" borderId="20" xfId="0" applyFont="1" applyFill="1" applyBorder="1" applyAlignment="1">
      <alignment horizontal="center" vertical="center"/>
    </xf>
    <xf numFmtId="0" fontId="25" fillId="8" borderId="27" xfId="0" applyFont="1" applyFill="1" applyBorder="1" applyAlignment="1">
      <alignment horizontal="center" vertical="center"/>
    </xf>
    <xf numFmtId="0" fontId="25" fillId="8" borderId="22" xfId="0" applyFont="1" applyFill="1" applyBorder="1" applyAlignment="1">
      <alignment horizontal="center" vertical="center"/>
    </xf>
    <xf numFmtId="176" fontId="24" fillId="0" borderId="1" xfId="0" applyNumberFormat="1" applyFont="1" applyBorder="1" applyAlignment="1">
      <alignment horizontal="left" vertical="top" wrapText="1"/>
    </xf>
    <xf numFmtId="0" fontId="15" fillId="8" borderId="24" xfId="0" applyFont="1" applyFill="1" applyBorder="1" applyAlignment="1">
      <alignment horizontal="center" vertical="center"/>
    </xf>
    <xf numFmtId="0" fontId="15" fillId="8" borderId="25" xfId="0" applyFont="1" applyFill="1" applyBorder="1" applyAlignment="1">
      <alignment horizontal="center" vertical="center"/>
    </xf>
    <xf numFmtId="0" fontId="15" fillId="8" borderId="26" xfId="0" applyFont="1" applyFill="1" applyBorder="1" applyAlignment="1">
      <alignment horizontal="center" vertical="center"/>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0" xfId="0" applyFont="1" applyBorder="1" applyAlignment="1">
      <alignment horizontal="left" vertical="top" wrapText="1"/>
    </xf>
    <xf numFmtId="0" fontId="13" fillId="6" borderId="0" xfId="0" applyFont="1" applyFill="1" applyAlignment="1">
      <alignment vertical="center" wrapText="1"/>
    </xf>
    <xf numFmtId="0" fontId="9" fillId="6" borderId="0" xfId="0" applyFont="1" applyFill="1" applyAlignment="1">
      <alignment horizontal="left" vertical="center"/>
    </xf>
  </cellXfs>
  <cellStyles count="2">
    <cellStyle name="標準" xfId="0" builtinId="0"/>
    <cellStyle name="標準 2" xfId="1" xr:uid="{13938199-5C92-4CBB-A35D-7F07CAAB0978}"/>
  </cellStyles>
  <dxfs count="8">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D9D9D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2413000</xdr:colOff>
      <xdr:row>1</xdr:row>
      <xdr:rowOff>355600</xdr:rowOff>
    </xdr:from>
    <xdr:to>
      <xdr:col>4</xdr:col>
      <xdr:colOff>4768273</xdr:colOff>
      <xdr:row>2</xdr:row>
      <xdr:rowOff>355600</xdr:rowOff>
    </xdr:to>
    <xdr:pic>
      <xdr:nvPicPr>
        <xdr:cNvPr id="3" name="図 2">
          <a:extLst>
            <a:ext uri="{FF2B5EF4-FFF2-40B4-BE49-F238E27FC236}">
              <a16:creationId xmlns:a16="http://schemas.microsoft.com/office/drawing/2014/main" id="{CBFE0A7B-95C6-4965-9823-1802B7F3D23D}"/>
            </a:ext>
          </a:extLst>
        </xdr:cNvPr>
        <xdr:cNvPicPr>
          <a:picLocks noChangeAspect="1"/>
        </xdr:cNvPicPr>
      </xdr:nvPicPr>
      <xdr:blipFill>
        <a:blip xmlns:r="http://schemas.openxmlformats.org/officeDocument/2006/relationships" r:embed="rId1"/>
        <a:stretch>
          <a:fillRect/>
        </a:stretch>
      </xdr:blipFill>
      <xdr:spPr>
        <a:xfrm>
          <a:off x="11760200" y="571500"/>
          <a:ext cx="2355273"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2633869</xdr:colOff>
      <xdr:row>0</xdr:row>
      <xdr:rowOff>189351</xdr:rowOff>
    </xdr:from>
    <xdr:to>
      <xdr:col>3</xdr:col>
      <xdr:colOff>3637391</xdr:colOff>
      <xdr:row>2</xdr:row>
      <xdr:rowOff>21850</xdr:rowOff>
    </xdr:to>
    <xdr:pic>
      <xdr:nvPicPr>
        <xdr:cNvPr id="4" name="図 3">
          <a:extLst>
            <a:ext uri="{FF2B5EF4-FFF2-40B4-BE49-F238E27FC236}">
              <a16:creationId xmlns:a16="http://schemas.microsoft.com/office/drawing/2014/main" id="{BD7CF881-B983-A2D9-BB60-073A4743C7F2}"/>
            </a:ext>
          </a:extLst>
        </xdr:cNvPr>
        <xdr:cNvPicPr>
          <a:picLocks noChangeAspect="1"/>
        </xdr:cNvPicPr>
      </xdr:nvPicPr>
      <xdr:blipFill>
        <a:blip xmlns:r="http://schemas.openxmlformats.org/officeDocument/2006/relationships" r:embed="rId1"/>
        <a:stretch>
          <a:fillRect/>
        </a:stretch>
      </xdr:blipFill>
      <xdr:spPr>
        <a:xfrm>
          <a:off x="10079934" y="189351"/>
          <a:ext cx="1018762" cy="4218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13FB-CB3C-46DD-B5D7-6228A1EA169C}">
  <dimension ref="A1:AT77"/>
  <sheetViews>
    <sheetView showGridLines="0" tabSelected="1" zoomScale="60" zoomScaleNormal="60" workbookViewId="0">
      <selection activeCell="A2" sqref="A2:E2"/>
    </sheetView>
  </sheetViews>
  <sheetFormatPr defaultColWidth="9" defaultRowHeight="27" customHeight="1"/>
  <cols>
    <col min="1" max="1" width="17.5" style="67" bestFit="1" customWidth="1"/>
    <col min="2" max="2" width="31.875" style="68" customWidth="1"/>
    <col min="3" max="3" width="36.625" style="69" customWidth="1"/>
    <col min="4" max="4" width="36.625" style="67" customWidth="1"/>
    <col min="5" max="5" width="62.875" style="1" bestFit="1" customWidth="1"/>
    <col min="6" max="9" width="9" style="12" customWidth="1"/>
    <col min="10" max="10" width="12.375" style="12" customWidth="1"/>
    <col min="11" max="45" width="9" style="12" customWidth="1"/>
    <col min="46" max="46" width="9" style="1"/>
    <col min="47" max="16384" width="9" style="63"/>
  </cols>
  <sheetData>
    <row r="1" spans="1:46" ht="17.25" customHeight="1"/>
    <row r="2" spans="1:46" ht="30">
      <c r="A2" s="94" t="s">
        <v>0</v>
      </c>
      <c r="B2" s="94"/>
      <c r="C2" s="94"/>
      <c r="D2" s="94"/>
      <c r="E2" s="94"/>
    </row>
    <row r="3" spans="1:46" ht="30">
      <c r="A3" s="95" t="s">
        <v>1</v>
      </c>
      <c r="B3" s="95"/>
      <c r="C3" s="95"/>
      <c r="D3" s="95"/>
      <c r="E3" s="95"/>
    </row>
    <row r="4" spans="1:46" ht="84" customHeight="1">
      <c r="A4" s="96" t="s">
        <v>2</v>
      </c>
      <c r="B4" s="96"/>
      <c r="C4" s="96"/>
      <c r="D4" s="96"/>
      <c r="E4" s="96"/>
    </row>
    <row r="5" spans="1:46" ht="21.75" customHeight="1"/>
    <row r="6" spans="1:46" ht="42" customHeight="1">
      <c r="A6" s="97" t="s">
        <v>3</v>
      </c>
      <c r="B6" s="60" t="s">
        <v>4</v>
      </c>
      <c r="C6" s="91"/>
      <c r="D6" s="91"/>
      <c r="E6" s="61" t="s">
        <v>5</v>
      </c>
      <c r="F6" s="83"/>
      <c r="G6" s="83"/>
      <c r="H6" s="83"/>
    </row>
    <row r="7" spans="1:46" ht="42" customHeight="1">
      <c r="A7" s="97"/>
      <c r="B7" s="60" t="s">
        <v>6</v>
      </c>
      <c r="C7" s="91"/>
      <c r="D7" s="91"/>
      <c r="E7" s="61" t="s">
        <v>7</v>
      </c>
      <c r="F7" s="83"/>
      <c r="G7" s="83"/>
      <c r="H7" s="84"/>
    </row>
    <row r="8" spans="1:46" ht="42" customHeight="1">
      <c r="A8" s="98"/>
      <c r="B8" s="64" t="s">
        <v>8</v>
      </c>
      <c r="C8" s="91"/>
      <c r="D8" s="91"/>
      <c r="E8" s="65" t="s">
        <v>9</v>
      </c>
      <c r="F8" s="83"/>
      <c r="G8" s="83"/>
      <c r="H8" s="84"/>
    </row>
    <row r="9" spans="1:46" ht="42" customHeight="1">
      <c r="A9" s="66" t="s">
        <v>10</v>
      </c>
      <c r="B9" s="64" t="s">
        <v>11</v>
      </c>
      <c r="C9" s="91"/>
      <c r="D9" s="91"/>
      <c r="E9" s="65" t="s">
        <v>12</v>
      </c>
      <c r="F9" s="83"/>
      <c r="G9" s="83"/>
      <c r="H9" s="84"/>
    </row>
    <row r="10" spans="1:46" ht="42" customHeight="1">
      <c r="A10" s="70"/>
      <c r="B10" s="71"/>
      <c r="C10" s="67"/>
    </row>
    <row r="11" spans="1:46" ht="42" customHeight="1">
      <c r="A11" s="70"/>
      <c r="B11" s="71"/>
      <c r="C11" s="80" t="s">
        <v>13</v>
      </c>
      <c r="D11" s="88" t="s">
        <v>14</v>
      </c>
      <c r="E11" s="85" t="s">
        <v>15</v>
      </c>
      <c r="V11" s="1"/>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6" ht="42" customHeight="1">
      <c r="A12" s="92"/>
      <c r="B12" s="60" t="s">
        <v>16</v>
      </c>
      <c r="C12" s="51"/>
      <c r="D12" s="51"/>
      <c r="E12" s="72" t="s">
        <v>17</v>
      </c>
      <c r="F12" s="87"/>
    </row>
    <row r="13" spans="1:46" ht="45">
      <c r="A13" s="93"/>
      <c r="B13" s="60" t="s">
        <v>18</v>
      </c>
      <c r="C13" s="51"/>
      <c r="D13" s="51"/>
      <c r="E13" s="72" t="s">
        <v>19</v>
      </c>
      <c r="F13" s="7" t="s">
        <v>20</v>
      </c>
      <c r="G13" s="7" t="s">
        <v>21</v>
      </c>
      <c r="H13" s="7" t="s">
        <v>22</v>
      </c>
      <c r="I13" s="7">
        <v>1</v>
      </c>
      <c r="J13" s="7">
        <v>2</v>
      </c>
      <c r="K13" s="7">
        <v>3</v>
      </c>
      <c r="L13" s="7">
        <v>4</v>
      </c>
      <c r="M13" s="7">
        <v>5</v>
      </c>
      <c r="N13" s="7">
        <v>6</v>
      </c>
      <c r="O13" s="7">
        <v>7</v>
      </c>
      <c r="P13" s="7">
        <v>8</v>
      </c>
      <c r="Q13" s="7">
        <v>9</v>
      </c>
      <c r="R13" s="7">
        <v>10</v>
      </c>
      <c r="S13" s="7">
        <v>11</v>
      </c>
      <c r="T13" s="7">
        <v>12</v>
      </c>
      <c r="U13" s="7">
        <v>13</v>
      </c>
      <c r="V13" s="7">
        <v>14</v>
      </c>
      <c r="W13" s="7">
        <v>15</v>
      </c>
      <c r="X13" s="7">
        <v>16</v>
      </c>
      <c r="Y13" s="7">
        <v>17</v>
      </c>
      <c r="Z13" s="7">
        <v>18</v>
      </c>
      <c r="AA13" s="7">
        <v>19</v>
      </c>
      <c r="AB13" s="7">
        <v>20</v>
      </c>
      <c r="AC13" s="7">
        <v>21</v>
      </c>
      <c r="AD13" s="7">
        <v>22</v>
      </c>
      <c r="AE13" s="7">
        <v>23</v>
      </c>
      <c r="AF13" s="7">
        <v>24</v>
      </c>
    </row>
    <row r="14" spans="1:46" ht="42" customHeight="1">
      <c r="A14" s="99" t="s">
        <v>23</v>
      </c>
      <c r="B14" s="60" t="s">
        <v>24</v>
      </c>
      <c r="C14" s="90" t="s">
        <v>25</v>
      </c>
      <c r="D14" s="89" t="s">
        <v>25</v>
      </c>
      <c r="E14" s="61" t="s">
        <v>26</v>
      </c>
      <c r="F14" s="87"/>
      <c r="H14" s="12" t="s">
        <v>27</v>
      </c>
      <c r="K14" s="86"/>
      <c r="L14" s="86"/>
    </row>
    <row r="15" spans="1:46" s="62" customFormat="1" ht="42" customHeight="1">
      <c r="A15" s="100"/>
      <c r="B15" s="60" t="s">
        <v>28</v>
      </c>
      <c r="C15" s="81"/>
      <c r="D15" s="81"/>
      <c r="E15" s="103" t="s">
        <v>29</v>
      </c>
      <c r="F15" s="87"/>
      <c r="G15" s="12"/>
      <c r="H15" s="12" t="s">
        <v>25</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
    </row>
    <row r="16" spans="1:46" s="62" customFormat="1" ht="42" customHeight="1">
      <c r="A16" s="100"/>
      <c r="B16" s="60" t="s">
        <v>30</v>
      </c>
      <c r="C16" s="11"/>
      <c r="D16" s="11"/>
      <c r="E16" s="103"/>
      <c r="F16" s="87"/>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
    </row>
    <row r="17" spans="1:46" s="62" customFormat="1" ht="42" customHeight="1">
      <c r="A17" s="100"/>
      <c r="B17" s="60" t="s">
        <v>31</v>
      </c>
      <c r="C17" s="81"/>
      <c r="D17" s="81"/>
      <c r="E17" s="103"/>
      <c r="F17" s="87"/>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
    </row>
    <row r="18" spans="1:46" s="62" customFormat="1" ht="42" customHeight="1">
      <c r="A18" s="100"/>
      <c r="B18" s="60" t="s">
        <v>32</v>
      </c>
      <c r="C18" s="11"/>
      <c r="D18" s="11"/>
      <c r="E18" s="103"/>
      <c r="F18" s="87"/>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
    </row>
    <row r="19" spans="1:46" s="62" customFormat="1" ht="42" customHeight="1">
      <c r="A19" s="100"/>
      <c r="B19" s="60" t="s">
        <v>33</v>
      </c>
      <c r="C19" s="81"/>
      <c r="D19" s="81"/>
      <c r="E19" s="103"/>
      <c r="F19" s="87"/>
      <c r="G19" s="12"/>
      <c r="H19" s="12" t="s">
        <v>34</v>
      </c>
      <c r="I19" s="12"/>
      <c r="J19" s="12" t="s">
        <v>35</v>
      </c>
      <c r="K19" s="12" t="s">
        <v>36</v>
      </c>
      <c r="L19" s="12" t="s">
        <v>37</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
    </row>
    <row r="20" spans="1:46" s="62" customFormat="1" ht="42" customHeight="1">
      <c r="A20" s="102"/>
      <c r="B20" s="60" t="s">
        <v>38</v>
      </c>
      <c r="C20" s="11"/>
      <c r="D20" s="11"/>
      <c r="E20" s="103"/>
      <c r="F20" s="87"/>
      <c r="G20" s="12"/>
      <c r="H20" s="12" t="s">
        <v>39</v>
      </c>
      <c r="I20" s="12"/>
      <c r="J20" s="12" t="s">
        <v>40</v>
      </c>
      <c r="K20" s="12" t="s">
        <v>41</v>
      </c>
      <c r="L20" s="12" t="s">
        <v>42</v>
      </c>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
    </row>
    <row r="21" spans="1:46" s="62" customFormat="1" ht="42" customHeight="1">
      <c r="A21" s="104" t="s">
        <v>43</v>
      </c>
      <c r="B21" s="60" t="s">
        <v>44</v>
      </c>
      <c r="C21" s="51"/>
      <c r="D21" s="51"/>
      <c r="E21" s="72" t="s">
        <v>45</v>
      </c>
      <c r="F21" s="87"/>
      <c r="G21" s="12"/>
      <c r="H21" s="12" t="s">
        <v>46</v>
      </c>
      <c r="I21" s="12"/>
      <c r="J21" s="12" t="s">
        <v>47</v>
      </c>
      <c r="K21" s="12" t="s">
        <v>48</v>
      </c>
      <c r="L21" s="12" t="s">
        <v>49</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
    </row>
    <row r="22" spans="1:46" s="62" customFormat="1" ht="42" customHeight="1">
      <c r="A22" s="105"/>
      <c r="B22" s="60" t="s">
        <v>50</v>
      </c>
      <c r="C22" s="51"/>
      <c r="D22" s="51"/>
      <c r="E22" s="72" t="s">
        <v>51</v>
      </c>
      <c r="F22" s="87"/>
      <c r="G22" s="12"/>
      <c r="H22" s="12" t="s">
        <v>52</v>
      </c>
      <c r="I22" s="12"/>
      <c r="J22" s="12"/>
      <c r="K22" s="12"/>
      <c r="L22" s="12" t="s">
        <v>53</v>
      </c>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
    </row>
    <row r="23" spans="1:46" s="62" customFormat="1" ht="42" customHeight="1">
      <c r="A23" s="105"/>
      <c r="B23" s="60" t="s">
        <v>54</v>
      </c>
      <c r="C23" s="51"/>
      <c r="D23" s="51"/>
      <c r="E23" s="73" t="s">
        <v>55</v>
      </c>
      <c r="F23" s="87"/>
      <c r="G23" s="12"/>
      <c r="H23" s="12" t="s">
        <v>56</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
    </row>
    <row r="24" spans="1:46" s="62" customFormat="1" ht="42" customHeight="1">
      <c r="A24" s="105"/>
      <c r="B24" s="60" t="s">
        <v>57</v>
      </c>
      <c r="C24" s="51"/>
      <c r="D24" s="51"/>
      <c r="E24" s="61" t="s">
        <v>58</v>
      </c>
      <c r="F24" s="87"/>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
    </row>
    <row r="25" spans="1:46" s="62" customFormat="1" ht="42" customHeight="1">
      <c r="A25" s="105"/>
      <c r="B25" s="60" t="s">
        <v>59</v>
      </c>
      <c r="C25" s="51"/>
      <c r="D25" s="51"/>
      <c r="E25" s="61" t="s">
        <v>60</v>
      </c>
      <c r="F25" s="87"/>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
    </row>
    <row r="26" spans="1:46" s="62" customFormat="1" ht="42" customHeight="1">
      <c r="A26" s="105"/>
      <c r="B26" s="60" t="s">
        <v>61</v>
      </c>
      <c r="C26" s="51"/>
      <c r="D26" s="51"/>
      <c r="E26" s="73" t="s">
        <v>62</v>
      </c>
      <c r="F26" s="87"/>
      <c r="G26" s="12"/>
      <c r="H26" s="12" t="s">
        <v>44</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
    </row>
    <row r="27" spans="1:46" s="62" customFormat="1" ht="42" customHeight="1">
      <c r="A27" s="105"/>
      <c r="B27" s="60" t="s">
        <v>63</v>
      </c>
      <c r="C27" s="51"/>
      <c r="D27" s="51"/>
      <c r="E27" s="61" t="s">
        <v>64</v>
      </c>
      <c r="F27" s="87"/>
      <c r="G27" s="12"/>
      <c r="H27" s="12" t="s">
        <v>65</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
    </row>
    <row r="28" spans="1:46" s="62" customFormat="1" ht="42" customHeight="1">
      <c r="A28" s="106"/>
      <c r="B28" s="60" t="s">
        <v>66</v>
      </c>
      <c r="C28" s="51"/>
      <c r="D28" s="51"/>
      <c r="E28" s="61" t="s">
        <v>67</v>
      </c>
      <c r="F28" s="87"/>
      <c r="G28" s="12"/>
      <c r="H28" s="12" t="s">
        <v>68</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
    </row>
    <row r="29" spans="1:46" s="62" customFormat="1" ht="42" customHeight="1">
      <c r="A29" s="99" t="s">
        <v>69</v>
      </c>
      <c r="B29" s="60" t="s">
        <v>28</v>
      </c>
      <c r="C29" s="81"/>
      <c r="D29" s="81"/>
      <c r="E29" s="103" t="s">
        <v>70</v>
      </c>
      <c r="F29" s="87"/>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
    </row>
    <row r="30" spans="1:46" s="62" customFormat="1" ht="42" customHeight="1">
      <c r="A30" s="100"/>
      <c r="B30" s="60" t="s">
        <v>30</v>
      </c>
      <c r="C30" s="11"/>
      <c r="D30" s="11"/>
      <c r="E30" s="103"/>
      <c r="F30" s="87"/>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
    </row>
    <row r="31" spans="1:46" s="62" customFormat="1" ht="42" customHeight="1">
      <c r="A31" s="100"/>
      <c r="B31" s="60" t="s">
        <v>31</v>
      </c>
      <c r="C31" s="81"/>
      <c r="D31" s="81"/>
      <c r="E31" s="103"/>
      <c r="F31" s="87"/>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
    </row>
    <row r="32" spans="1:46" s="62" customFormat="1" ht="42" customHeight="1">
      <c r="A32" s="100"/>
      <c r="B32" s="60" t="s">
        <v>32</v>
      </c>
      <c r="C32" s="11"/>
      <c r="D32" s="11"/>
      <c r="E32" s="103"/>
      <c r="F32" s="87"/>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
    </row>
    <row r="33" spans="1:46" s="62" customFormat="1" ht="42" customHeight="1">
      <c r="A33" s="100"/>
      <c r="B33" s="60" t="s">
        <v>33</v>
      </c>
      <c r="C33" s="81"/>
      <c r="D33" s="81"/>
      <c r="E33" s="103"/>
      <c r="F33" s="87"/>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
    </row>
    <row r="34" spans="1:46" s="62" customFormat="1" ht="42" customHeight="1">
      <c r="A34" s="102"/>
      <c r="B34" s="60" t="s">
        <v>38</v>
      </c>
      <c r="C34" s="11"/>
      <c r="D34" s="11"/>
      <c r="E34" s="103"/>
      <c r="F34" s="87"/>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
    </row>
    <row r="35" spans="1:46" s="62" customFormat="1" ht="42" customHeight="1">
      <c r="A35" s="99" t="s">
        <v>71</v>
      </c>
      <c r="B35" s="60" t="s">
        <v>44</v>
      </c>
      <c r="C35" s="51"/>
      <c r="D35" s="51"/>
      <c r="E35" s="72" t="s">
        <v>45</v>
      </c>
      <c r="F35" s="87"/>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
    </row>
    <row r="36" spans="1:46" s="62" customFormat="1" ht="42" customHeight="1">
      <c r="A36" s="100"/>
      <c r="B36" s="60" t="s">
        <v>50</v>
      </c>
      <c r="C36" s="51"/>
      <c r="D36" s="51"/>
      <c r="E36" s="72" t="s">
        <v>51</v>
      </c>
      <c r="F36" s="87"/>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
    </row>
    <row r="37" spans="1:46" s="62" customFormat="1" ht="42" customHeight="1">
      <c r="A37" s="100"/>
      <c r="B37" s="60" t="s">
        <v>72</v>
      </c>
      <c r="C37" s="51"/>
      <c r="D37" s="51"/>
      <c r="E37" s="73" t="s">
        <v>73</v>
      </c>
      <c r="F37" s="87"/>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
    </row>
    <row r="38" spans="1:46" s="62" customFormat="1" ht="42" customHeight="1">
      <c r="A38" s="100"/>
      <c r="B38" s="60" t="s">
        <v>57</v>
      </c>
      <c r="C38" s="51"/>
      <c r="D38" s="51"/>
      <c r="E38" s="61" t="s">
        <v>74</v>
      </c>
      <c r="F38" s="87"/>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
    </row>
    <row r="39" spans="1:46" s="62" customFormat="1" ht="42" customHeight="1">
      <c r="A39" s="100"/>
      <c r="B39" s="60" t="s">
        <v>59</v>
      </c>
      <c r="C39" s="51"/>
      <c r="D39" s="51"/>
      <c r="E39" s="61" t="s">
        <v>75</v>
      </c>
      <c r="F39" s="87"/>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
    </row>
    <row r="40" spans="1:46" s="62" customFormat="1" ht="42" customHeight="1">
      <c r="A40" s="100"/>
      <c r="B40" s="60" t="s">
        <v>61</v>
      </c>
      <c r="C40" s="51"/>
      <c r="D40" s="51"/>
      <c r="E40" s="73" t="s">
        <v>76</v>
      </c>
      <c r="F40" s="87"/>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
    </row>
    <row r="41" spans="1:46" s="62" customFormat="1" ht="42" customHeight="1">
      <c r="A41" s="100"/>
      <c r="B41" s="60" t="s">
        <v>63</v>
      </c>
      <c r="C41" s="51"/>
      <c r="D41" s="51"/>
      <c r="E41" s="61" t="s">
        <v>77</v>
      </c>
      <c r="F41" s="87"/>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
    </row>
    <row r="42" spans="1:46" s="62" customFormat="1" ht="42" customHeight="1">
      <c r="A42" s="101"/>
      <c r="B42" s="74" t="s">
        <v>66</v>
      </c>
      <c r="C42" s="82"/>
      <c r="D42" s="82"/>
      <c r="E42" s="75" t="s">
        <v>78</v>
      </c>
      <c r="F42" s="87"/>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
    </row>
    <row r="43" spans="1:46" s="62" customFormat="1" ht="27" customHeight="1">
      <c r="A43" s="76"/>
      <c r="B43" s="68"/>
      <c r="C43" s="69"/>
      <c r="D43" s="67"/>
      <c r="E43" s="1"/>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
    </row>
    <row r="44" spans="1:46" s="62" customFormat="1" ht="27" customHeight="1">
      <c r="A44" s="76"/>
      <c r="B44" s="68"/>
      <c r="C44" s="69"/>
      <c r="D44" s="67"/>
      <c r="E44" s="1"/>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
    </row>
    <row r="45" spans="1:46" s="62" customFormat="1" ht="27" customHeight="1">
      <c r="A45" s="77"/>
      <c r="B45" s="68"/>
      <c r="C45" s="69"/>
      <c r="D45" s="67"/>
      <c r="E45" s="1"/>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
    </row>
    <row r="46" spans="1:46" s="62" customFormat="1" ht="27" customHeight="1">
      <c r="A46" s="67"/>
      <c r="B46" s="68"/>
      <c r="C46" s="69"/>
      <c r="D46" s="78"/>
      <c r="E46" s="1"/>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
    </row>
    <row r="47" spans="1:46" s="1" customFormat="1" ht="27" customHeight="1">
      <c r="A47" s="67"/>
      <c r="B47" s="68"/>
      <c r="C47" s="69"/>
      <c r="D47" s="78"/>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row>
    <row r="49" spans="1:45" s="1" customFormat="1" ht="27" customHeight="1">
      <c r="A49" s="67"/>
      <c r="B49" s="68"/>
      <c r="C49" s="69"/>
      <c r="D49" s="78"/>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row>
    <row r="61" spans="1:45" s="1" customFormat="1" ht="27" customHeight="1">
      <c r="A61" s="67"/>
      <c r="B61" s="68"/>
      <c r="C61" s="69"/>
      <c r="D61" s="78"/>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row>
    <row r="62" spans="1:45" s="1" customFormat="1" ht="27" customHeight="1">
      <c r="A62" s="67"/>
      <c r="B62" s="68"/>
      <c r="C62" s="69"/>
      <c r="D62" s="78"/>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row>
    <row r="63" spans="1:45" s="1" customFormat="1" ht="27" customHeight="1">
      <c r="A63" s="67"/>
      <c r="B63" s="68"/>
      <c r="C63" s="69"/>
      <c r="D63" s="78"/>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row>
    <row r="67" spans="1:45" s="1" customFormat="1" ht="27" customHeight="1">
      <c r="A67" s="67"/>
      <c r="B67" s="68"/>
      <c r="C67" s="69"/>
      <c r="D67" s="78"/>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row>
    <row r="68" spans="1:45" s="1" customFormat="1" ht="27" customHeight="1">
      <c r="A68" s="67"/>
      <c r="B68" s="68"/>
      <c r="C68" s="79"/>
      <c r="D68" s="67"/>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row>
    <row r="69" spans="1:45" s="1" customFormat="1" ht="27" customHeight="1">
      <c r="A69" s="67"/>
      <c r="B69" s="68"/>
      <c r="C69" s="79"/>
      <c r="D69" s="67"/>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row>
    <row r="70" spans="1:45" s="1" customFormat="1" ht="27" customHeight="1">
      <c r="A70" s="67"/>
      <c r="B70" s="68"/>
      <c r="C70" s="79"/>
      <c r="D70" s="67"/>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row>
    <row r="71" spans="1:45" s="1" customFormat="1" ht="27" customHeight="1">
      <c r="A71" s="67"/>
      <c r="B71" s="68"/>
      <c r="C71" s="79"/>
      <c r="D71" s="67"/>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row>
    <row r="72" spans="1:45" s="1" customFormat="1" ht="27" customHeight="1">
      <c r="A72" s="67"/>
      <c r="B72" s="68"/>
      <c r="C72" s="79"/>
      <c r="D72" s="67"/>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row>
    <row r="73" spans="1:45" s="1" customFormat="1" ht="27" customHeight="1">
      <c r="A73" s="67"/>
      <c r="B73" s="68"/>
      <c r="C73" s="79"/>
      <c r="D73" s="67"/>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row>
    <row r="74" spans="1:45" s="1" customFormat="1" ht="27" customHeight="1">
      <c r="A74" s="67"/>
      <c r="B74" s="68"/>
      <c r="C74" s="79"/>
      <c r="D74" s="67"/>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row>
    <row r="75" spans="1:45" s="1" customFormat="1" ht="27" customHeight="1">
      <c r="A75" s="67"/>
      <c r="B75" s="68"/>
      <c r="C75" s="79"/>
      <c r="D75" s="67"/>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row>
    <row r="76" spans="1:45" s="1" customFormat="1" ht="27" customHeight="1">
      <c r="A76" s="67"/>
      <c r="B76" s="68"/>
      <c r="C76" s="79"/>
      <c r="D76" s="67"/>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row>
    <row r="77" spans="1:45" s="1" customFormat="1" ht="27" customHeight="1">
      <c r="A77" s="67"/>
      <c r="B77" s="68"/>
      <c r="C77" s="79"/>
      <c r="D77" s="67"/>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row>
  </sheetData>
  <mergeCells count="15">
    <mergeCell ref="A35:A42"/>
    <mergeCell ref="A29:A34"/>
    <mergeCell ref="E29:E34"/>
    <mergeCell ref="E15:E20"/>
    <mergeCell ref="A21:A28"/>
    <mergeCell ref="A14:A20"/>
    <mergeCell ref="C9:D9"/>
    <mergeCell ref="A12:A13"/>
    <mergeCell ref="A2:E2"/>
    <mergeCell ref="A3:E3"/>
    <mergeCell ref="A4:E4"/>
    <mergeCell ref="A6:A8"/>
    <mergeCell ref="C6:D6"/>
    <mergeCell ref="C7:D7"/>
    <mergeCell ref="C8:D8"/>
  </mergeCells>
  <phoneticPr fontId="1"/>
  <conditionalFormatting sqref="C15:C28">
    <cfRule type="expression" dxfId="7" priority="1">
      <formula>$C$14=$H$14</formula>
    </cfRule>
  </conditionalFormatting>
  <conditionalFormatting sqref="D15:D28">
    <cfRule type="expression" dxfId="6" priority="2">
      <formula>$D$14=$H$14</formula>
    </cfRule>
  </conditionalFormatting>
  <dataValidations count="4">
    <dataValidation type="list" allowBlank="1" showInputMessage="1" showErrorMessage="1" sqref="C18:D18 C16:D16 C30:D30 C32:D32 C20:D20 C34:D34" xr:uid="{793CA7EA-7F64-4651-B2CC-2E7E1B266DD8}">
      <formula1>時間帯</formula1>
    </dataValidation>
    <dataValidation type="list" allowBlank="1" showInputMessage="1" showErrorMessage="1" sqref="C14:D14 C35:D35 C21:D21 C12:D12" xr:uid="{F5156D91-0999-40D7-BF06-D1C4D1964890}">
      <formula1>INDIRECT($B12)</formula1>
    </dataValidation>
    <dataValidation type="list" allowBlank="1" showInputMessage="1" showErrorMessage="1" sqref="C13:D13" xr:uid="{5B599572-0D6C-43F8-889C-81D4B2D4E2D7}">
      <formula1>$L$20:$L$22</formula1>
    </dataValidation>
    <dataValidation type="date" operator="greaterThanOrEqual" showInputMessage="1" showErrorMessage="1" sqref="C31:D31 C29:D29 C33:D33 C17:D17 C15:D15 C19:D19" xr:uid="{0098EC87-514B-421D-B7B1-F0999FC18126}">
      <formula1>36526</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C9D7-9A66-4DFF-8906-4B1359F0695C}">
  <dimension ref="A1:AB65"/>
  <sheetViews>
    <sheetView zoomScale="85" zoomScaleNormal="85" workbookViewId="0">
      <selection activeCell="C7" sqref="C7"/>
    </sheetView>
  </sheetViews>
  <sheetFormatPr defaultRowHeight="18"/>
  <cols>
    <col min="1" max="1" width="8.75" customWidth="1"/>
    <col min="2" max="2" width="33.375" bestFit="1" customWidth="1"/>
    <col min="3" max="3" width="13.25" customWidth="1"/>
    <col min="4" max="4" width="5.25" bestFit="1" customWidth="1"/>
    <col min="5" max="5" width="6.625" customWidth="1"/>
    <col min="6" max="6" width="16.875" customWidth="1"/>
    <col min="7" max="7" width="3.375" bestFit="1" customWidth="1"/>
    <col min="8" max="8" width="13" bestFit="1" customWidth="1"/>
    <col min="10" max="10" width="11.75" hidden="1" customWidth="1"/>
    <col min="11" max="11" width="0" hidden="1" customWidth="1"/>
    <col min="12" max="12" width="12.375" hidden="1" customWidth="1"/>
    <col min="13" max="13" width="19.5" hidden="1" customWidth="1"/>
    <col min="14" max="14" width="19.875" hidden="1" customWidth="1"/>
    <col min="15" max="15" width="37.375" hidden="1" customWidth="1"/>
    <col min="18" max="18" width="20" bestFit="1" customWidth="1"/>
    <col min="20" max="20" width="2.125" customWidth="1"/>
    <col min="22" max="22" width="2" customWidth="1"/>
    <col min="23" max="23" width="36.875" bestFit="1" customWidth="1"/>
    <col min="24" max="24" width="27.625" bestFit="1" customWidth="1"/>
  </cols>
  <sheetData>
    <row r="1" spans="1:28">
      <c r="W1" t="s">
        <v>79</v>
      </c>
    </row>
    <row r="2" spans="1:28">
      <c r="A2" t="s">
        <v>80</v>
      </c>
      <c r="B2" s="24" t="s">
        <v>81</v>
      </c>
      <c r="C2" s="27">
        <f>工事依頼書!$C$8</f>
        <v>0</v>
      </c>
      <c r="D2" s="29"/>
      <c r="F2" s="24" t="s">
        <v>82</v>
      </c>
      <c r="G2" s="24"/>
      <c r="H2" s="24"/>
      <c r="J2" t="s">
        <v>80</v>
      </c>
      <c r="P2" t="s">
        <v>80</v>
      </c>
      <c r="R2" s="30"/>
      <c r="U2" t="s">
        <v>20</v>
      </c>
      <c r="W2" s="1" t="s">
        <v>83</v>
      </c>
      <c r="X2" s="1"/>
      <c r="Y2" s="1"/>
      <c r="Z2" s="1"/>
      <c r="AA2" s="1"/>
      <c r="AB2" s="1"/>
    </row>
    <row r="3" spans="1:28">
      <c r="C3" s="29"/>
      <c r="D3" s="29"/>
      <c r="F3" s="25">
        <v>45513</v>
      </c>
      <c r="G3" s="26" t="s">
        <v>84</v>
      </c>
      <c r="H3" s="24" t="s">
        <v>85</v>
      </c>
      <c r="K3" t="s">
        <v>86</v>
      </c>
      <c r="L3" t="s">
        <v>87</v>
      </c>
      <c r="Q3" t="s">
        <v>86</v>
      </c>
      <c r="R3" s="30" t="s">
        <v>87</v>
      </c>
      <c r="U3" t="s">
        <v>21</v>
      </c>
      <c r="W3" s="1" t="s">
        <v>88</v>
      </c>
      <c r="X3" s="45"/>
      <c r="Y3" s="1"/>
      <c r="Z3" s="1"/>
      <c r="AA3" s="1"/>
      <c r="AB3" s="1"/>
    </row>
    <row r="4" spans="1:28">
      <c r="B4" s="24" t="s">
        <v>89</v>
      </c>
      <c r="C4" s="27">
        <f>ギャランティアクセス_申込内容修正依頼!D15</f>
        <v>0</v>
      </c>
      <c r="F4" s="25">
        <v>45514</v>
      </c>
      <c r="G4" s="26" t="s">
        <v>90</v>
      </c>
      <c r="H4" s="24" t="s">
        <v>85</v>
      </c>
      <c r="J4" t="str">
        <f>K4&amp;L4</f>
        <v>1AMフリー</v>
      </c>
      <c r="K4">
        <v>1</v>
      </c>
      <c r="L4" s="7" t="s">
        <v>20</v>
      </c>
      <c r="M4">
        <v>14</v>
      </c>
      <c r="O4" s="7" t="s">
        <v>21</v>
      </c>
      <c r="Q4" t="s">
        <v>91</v>
      </c>
      <c r="R4" s="30" t="s">
        <v>92</v>
      </c>
      <c r="S4">
        <v>14</v>
      </c>
      <c r="U4" t="s">
        <v>22</v>
      </c>
      <c r="W4" s="45" t="s">
        <v>93</v>
      </c>
      <c r="X4" s="1"/>
    </row>
    <row r="5" spans="1:28" ht="30">
      <c r="B5" s="24" t="s">
        <v>94</v>
      </c>
      <c r="C5" s="24" cm="1">
        <f t="array" ref="C5">IF(OR(C4=$F$3:$F$39),6,WEEKDAY(C4,2))</f>
        <v>6</v>
      </c>
      <c r="D5" s="31"/>
      <c r="F5" s="25">
        <v>45515</v>
      </c>
      <c r="G5" s="26" t="s">
        <v>95</v>
      </c>
      <c r="H5" s="26" t="s">
        <v>96</v>
      </c>
      <c r="J5" t="str">
        <f>K5&amp;O4</f>
        <v>2PMフリー</v>
      </c>
      <c r="K5">
        <v>2</v>
      </c>
      <c r="L5" s="7" t="s">
        <v>20</v>
      </c>
      <c r="M5">
        <v>14</v>
      </c>
      <c r="O5" s="7" t="s">
        <v>22</v>
      </c>
      <c r="Q5" t="s">
        <v>91</v>
      </c>
      <c r="R5" s="30" t="s">
        <v>97</v>
      </c>
      <c r="S5">
        <v>14</v>
      </c>
      <c r="U5" t="s">
        <v>98</v>
      </c>
      <c r="W5" s="45" t="s">
        <v>99</v>
      </c>
      <c r="X5" s="1"/>
    </row>
    <row r="6" spans="1:28">
      <c r="B6" s="24" t="s">
        <v>100</v>
      </c>
      <c r="C6" s="24">
        <f>ギャランティアクセス_申込内容修正依頼!D16</f>
        <v>0</v>
      </c>
      <c r="F6" s="25">
        <v>45516</v>
      </c>
      <c r="G6" s="26" t="s">
        <v>101</v>
      </c>
      <c r="H6" s="26" t="s">
        <v>102</v>
      </c>
      <c r="J6" t="str">
        <f>K6&amp;O5</f>
        <v>3終日フリー</v>
      </c>
      <c r="K6">
        <v>3</v>
      </c>
      <c r="L6" s="7" t="s">
        <v>20</v>
      </c>
      <c r="M6">
        <v>14</v>
      </c>
      <c r="Q6" t="s">
        <v>91</v>
      </c>
      <c r="R6" s="30" t="s">
        <v>103</v>
      </c>
      <c r="S6">
        <v>16</v>
      </c>
      <c r="U6" t="s">
        <v>104</v>
      </c>
      <c r="W6" s="1" t="s">
        <v>105</v>
      </c>
      <c r="X6" s="1"/>
    </row>
    <row r="7" spans="1:28">
      <c r="B7" s="24" t="s">
        <v>106</v>
      </c>
      <c r="C7" s="24">
        <f>NETWORKDAYS($C$2,$C$4,$F$3:$F$39)-2</f>
        <v>-2</v>
      </c>
      <c r="D7" s="29"/>
      <c r="F7" s="25">
        <v>45517</v>
      </c>
      <c r="G7" s="26" t="s">
        <v>107</v>
      </c>
      <c r="H7" s="24" t="s">
        <v>85</v>
      </c>
      <c r="K7">
        <v>4</v>
      </c>
      <c r="L7" s="7" t="s">
        <v>20</v>
      </c>
      <c r="M7">
        <v>14</v>
      </c>
      <c r="Q7" t="s">
        <v>108</v>
      </c>
      <c r="S7">
        <v>16</v>
      </c>
      <c r="W7" s="1" t="s">
        <v>109</v>
      </c>
      <c r="X7" s="1"/>
    </row>
    <row r="8" spans="1:28">
      <c r="B8" s="24" t="s">
        <v>110</v>
      </c>
      <c r="C8" s="28" t="str" cm="1">
        <f t="array" ref="C8">IF(AND((_xlfn.IFS(AND(C5&lt;=5,OR(C6=$U$2,C6=$U$3,C6=$U$4)),$S$4,AND(C5&lt;=5,AND(C6&gt;=9,C6&lt;=17)),$S$5,TRUE,$S$6)&lt;=C7),_xlfn.DAYS(C4,C2)&lt;=180),"可","不可")</f>
        <v>不可</v>
      </c>
      <c r="D8" s="29"/>
      <c r="F8" s="25">
        <v>45518</v>
      </c>
      <c r="G8" s="26" t="s">
        <v>111</v>
      </c>
      <c r="H8" s="24" t="s">
        <v>85</v>
      </c>
      <c r="K8">
        <v>5</v>
      </c>
      <c r="L8" s="7" t="s">
        <v>20</v>
      </c>
      <c r="M8">
        <v>14</v>
      </c>
      <c r="W8" s="1" t="s">
        <v>112</v>
      </c>
      <c r="X8" s="1"/>
    </row>
    <row r="9" spans="1:28">
      <c r="D9" s="50"/>
      <c r="F9" s="25">
        <v>45519</v>
      </c>
      <c r="G9" s="26" t="s">
        <v>113</v>
      </c>
      <c r="H9" s="24" t="s">
        <v>85</v>
      </c>
      <c r="K9">
        <v>6</v>
      </c>
      <c r="L9" s="7" t="s">
        <v>20</v>
      </c>
      <c r="M9">
        <v>16</v>
      </c>
      <c r="P9" t="s">
        <v>114</v>
      </c>
      <c r="W9" s="1"/>
    </row>
    <row r="10" spans="1:28">
      <c r="B10" s="24" t="s">
        <v>115</v>
      </c>
      <c r="C10" s="27">
        <f>工事依頼書!C16</f>
        <v>0</v>
      </c>
      <c r="D10" s="31"/>
      <c r="F10" s="25">
        <v>45520</v>
      </c>
      <c r="G10" s="26" t="s">
        <v>84</v>
      </c>
      <c r="H10" s="24" t="s">
        <v>85</v>
      </c>
      <c r="J10" s="29"/>
      <c r="K10">
        <v>7</v>
      </c>
      <c r="L10" s="7" t="s">
        <v>20</v>
      </c>
      <c r="M10">
        <v>16</v>
      </c>
      <c r="Q10" t="s">
        <v>86</v>
      </c>
      <c r="R10" t="s">
        <v>87</v>
      </c>
      <c r="W10" s="1" t="s">
        <v>116</v>
      </c>
    </row>
    <row r="11" spans="1:28">
      <c r="B11" s="24" t="s">
        <v>117</v>
      </c>
      <c r="C11" s="24" cm="1">
        <f t="array" ref="C11">IF(OR(C10=$F$3:$F$39),6,WEEKDAY(C10,2))</f>
        <v>6</v>
      </c>
      <c r="F11" s="25">
        <v>45521</v>
      </c>
      <c r="G11" s="26" t="s">
        <v>90</v>
      </c>
      <c r="H11" s="24" t="s">
        <v>85</v>
      </c>
      <c r="K11">
        <v>1</v>
      </c>
      <c r="L11" s="7" t="s">
        <v>21</v>
      </c>
      <c r="M11">
        <v>14</v>
      </c>
      <c r="Q11" t="s">
        <v>91</v>
      </c>
      <c r="R11" s="30" t="s">
        <v>92</v>
      </c>
      <c r="S11">
        <v>16</v>
      </c>
      <c r="W11" s="1" t="s">
        <v>118</v>
      </c>
    </row>
    <row r="12" spans="1:28">
      <c r="B12" s="24" t="s">
        <v>119</v>
      </c>
      <c r="C12" s="24">
        <f>工事依頼書!C17</f>
        <v>0</v>
      </c>
      <c r="F12" s="25">
        <v>45522</v>
      </c>
      <c r="G12" s="26" t="s">
        <v>95</v>
      </c>
      <c r="H12" s="24" t="s">
        <v>85</v>
      </c>
      <c r="K12">
        <v>2</v>
      </c>
      <c r="L12" s="7" t="s">
        <v>21</v>
      </c>
      <c r="M12">
        <v>14</v>
      </c>
      <c r="Q12" t="s">
        <v>91</v>
      </c>
      <c r="R12" s="30" t="s">
        <v>97</v>
      </c>
      <c r="S12">
        <v>16</v>
      </c>
      <c r="W12" s="1" t="s">
        <v>120</v>
      </c>
    </row>
    <row r="13" spans="1:28">
      <c r="B13" s="24" t="s">
        <v>106</v>
      </c>
      <c r="C13" s="24">
        <f>NETWORKDAYS($C$2,$C$10,$F$3:$F$39)-2</f>
        <v>-2</v>
      </c>
      <c r="D13" s="29"/>
      <c r="F13" s="25">
        <v>45523</v>
      </c>
      <c r="G13" s="26" t="s">
        <v>101</v>
      </c>
      <c r="H13" s="24" t="s">
        <v>85</v>
      </c>
      <c r="K13">
        <v>3</v>
      </c>
      <c r="L13" s="7" t="s">
        <v>21</v>
      </c>
      <c r="M13">
        <v>14</v>
      </c>
      <c r="Q13" t="s">
        <v>91</v>
      </c>
      <c r="R13" s="30" t="s">
        <v>103</v>
      </c>
      <c r="S13">
        <v>18</v>
      </c>
      <c r="W13" s="1" t="s">
        <v>121</v>
      </c>
    </row>
    <row r="14" spans="1:28">
      <c r="B14" s="24" t="s">
        <v>110</v>
      </c>
      <c r="C14" s="28" t="str" cm="1">
        <f t="array" ref="C14">_xlfn.IFS(AND(_xlfn.IFS(AND(C11&lt;=5,OR(C12=$U$2,C12=$U$3,C12=$U$4)),$S$4,AND(C11&lt;=5,AND(C12&gt;=9,C12&lt;=17)),$S$5,TRUE,$S$6)&lt;=C13,_xlfn.DAYS(C10,C2)&lt;=180),"可",C10=0,"可",TRUE,"不可")</f>
        <v>可</v>
      </c>
      <c r="D14" s="29"/>
      <c r="F14" s="25">
        <v>45551</v>
      </c>
      <c r="G14" s="26" t="s">
        <v>101</v>
      </c>
      <c r="H14" s="26" t="s">
        <v>122</v>
      </c>
      <c r="K14">
        <v>4</v>
      </c>
      <c r="L14" s="7" t="s">
        <v>21</v>
      </c>
      <c r="M14">
        <v>14</v>
      </c>
      <c r="Q14" t="s">
        <v>108</v>
      </c>
      <c r="S14">
        <v>18</v>
      </c>
    </row>
    <row r="15" spans="1:28">
      <c r="C15" s="29"/>
      <c r="D15" s="50"/>
      <c r="F15" s="25">
        <v>45557</v>
      </c>
      <c r="G15" s="26" t="s">
        <v>95</v>
      </c>
      <c r="H15" s="26" t="s">
        <v>123</v>
      </c>
      <c r="K15">
        <v>5</v>
      </c>
      <c r="L15" s="7" t="s">
        <v>21</v>
      </c>
      <c r="M15">
        <v>14</v>
      </c>
    </row>
    <row r="16" spans="1:28">
      <c r="B16" s="24" t="s">
        <v>124</v>
      </c>
      <c r="C16" s="27">
        <f>工事依頼書!C18</f>
        <v>0</v>
      </c>
      <c r="D16" s="31"/>
      <c r="F16" s="25">
        <v>45558</v>
      </c>
      <c r="G16" s="26" t="s">
        <v>101</v>
      </c>
      <c r="H16" s="26" t="s">
        <v>102</v>
      </c>
      <c r="K16">
        <v>6</v>
      </c>
      <c r="L16" s="7" t="s">
        <v>21</v>
      </c>
      <c r="M16">
        <v>16</v>
      </c>
    </row>
    <row r="17" spans="1:14">
      <c r="B17" s="24" t="s">
        <v>125</v>
      </c>
      <c r="C17" s="24" cm="1">
        <f t="array" ref="C17">IF(OR(C16=$F$3:$F$39),6,WEEKDAY(C16,2))</f>
        <v>6</v>
      </c>
      <c r="F17" s="25">
        <v>45579</v>
      </c>
      <c r="G17" s="26" t="s">
        <v>101</v>
      </c>
      <c r="H17" s="26" t="s">
        <v>126</v>
      </c>
      <c r="K17">
        <v>7</v>
      </c>
      <c r="L17" s="7" t="s">
        <v>21</v>
      </c>
      <c r="M17">
        <v>16</v>
      </c>
    </row>
    <row r="18" spans="1:14">
      <c r="B18" s="24" t="s">
        <v>127</v>
      </c>
      <c r="C18" s="24">
        <f>工事依頼書!C19</f>
        <v>0</v>
      </c>
      <c r="F18" s="25">
        <v>45599</v>
      </c>
      <c r="G18" s="26" t="s">
        <v>95</v>
      </c>
      <c r="H18" s="26" t="s">
        <v>128</v>
      </c>
      <c r="K18">
        <v>1</v>
      </c>
      <c r="L18" s="7" t="s">
        <v>22</v>
      </c>
      <c r="M18">
        <v>14</v>
      </c>
    </row>
    <row r="19" spans="1:14">
      <c r="B19" s="24" t="s">
        <v>106</v>
      </c>
      <c r="C19" s="24">
        <f>NETWORKDAYS($C$2,$C$16,$F$3:$F$39)-2</f>
        <v>-2</v>
      </c>
      <c r="D19" s="37"/>
      <c r="F19" s="25">
        <v>45600</v>
      </c>
      <c r="G19" s="26" t="s">
        <v>101</v>
      </c>
      <c r="H19" s="26" t="s">
        <v>102</v>
      </c>
      <c r="K19">
        <v>2</v>
      </c>
      <c r="L19" s="7" t="s">
        <v>22</v>
      </c>
      <c r="M19">
        <v>14</v>
      </c>
    </row>
    <row r="20" spans="1:14">
      <c r="B20" s="24" t="s">
        <v>110</v>
      </c>
      <c r="C20" s="28" t="str" cm="1">
        <f t="array" ref="C20">_xlfn.IFS(AND(_xlfn.IFS(AND(C17&lt;=5,OR(C18=$U$2,C18=$U$3,C18=$U$4)),$S$4,AND(C17&lt;=5,AND(C18&gt;=9,C18&lt;=17)),$S$5,TRUE,$S$6)&lt;=C19,_xlfn.DAYS(C16,$C$2)&lt;=180),"可",C16=0,"可",TRUE,"不可")</f>
        <v>可</v>
      </c>
      <c r="D20" s="31"/>
      <c r="F20" s="25">
        <v>45619</v>
      </c>
      <c r="G20" s="26" t="s">
        <v>90</v>
      </c>
      <c r="H20" s="26" t="s">
        <v>129</v>
      </c>
      <c r="K20">
        <v>3</v>
      </c>
      <c r="L20" s="7" t="s">
        <v>22</v>
      </c>
      <c r="M20">
        <v>14</v>
      </c>
      <c r="N20" s="7"/>
    </row>
    <row r="21" spans="1:14">
      <c r="D21" s="31"/>
      <c r="F21" s="25">
        <v>45658</v>
      </c>
      <c r="G21" s="25" t="s">
        <v>111</v>
      </c>
      <c r="H21" s="25" t="s">
        <v>130</v>
      </c>
      <c r="K21">
        <v>4</v>
      </c>
      <c r="L21" s="7" t="s">
        <v>22</v>
      </c>
      <c r="M21">
        <v>14</v>
      </c>
    </row>
    <row r="22" spans="1:14">
      <c r="F22" s="25">
        <v>45670</v>
      </c>
      <c r="G22" s="25" t="s">
        <v>101</v>
      </c>
      <c r="H22" s="25" t="s">
        <v>131</v>
      </c>
      <c r="K22">
        <v>5</v>
      </c>
      <c r="L22" s="7" t="s">
        <v>22</v>
      </c>
      <c r="M22">
        <v>14</v>
      </c>
    </row>
    <row r="23" spans="1:14">
      <c r="A23" t="s">
        <v>114</v>
      </c>
      <c r="B23" s="24" t="s">
        <v>132</v>
      </c>
      <c r="C23" s="27">
        <f>IF(工事依頼書!C13&lt;&gt;"",工事依頼書!C13,MAX(納期判定リスト!C4,納期判定リスト!C10,納期判定リスト!C16))</f>
        <v>0</v>
      </c>
      <c r="F23" s="25">
        <v>45699</v>
      </c>
      <c r="G23" s="25" t="s">
        <v>107</v>
      </c>
      <c r="H23" s="25" t="s">
        <v>133</v>
      </c>
      <c r="K23">
        <v>6</v>
      </c>
      <c r="L23" s="7" t="s">
        <v>22</v>
      </c>
      <c r="M23">
        <v>16</v>
      </c>
    </row>
    <row r="24" spans="1:14">
      <c r="F24" s="25">
        <v>45711</v>
      </c>
      <c r="G24" s="25" t="s">
        <v>95</v>
      </c>
      <c r="H24" s="25" t="s">
        <v>134</v>
      </c>
      <c r="K24">
        <v>7</v>
      </c>
      <c r="L24" s="7" t="s">
        <v>22</v>
      </c>
      <c r="M24">
        <v>16</v>
      </c>
    </row>
    <row r="25" spans="1:14">
      <c r="B25" s="24" t="s">
        <v>135</v>
      </c>
      <c r="C25" s="27">
        <f>工事依頼書!C29</f>
        <v>0</v>
      </c>
      <c r="F25" s="25">
        <v>45712</v>
      </c>
      <c r="G25" s="25" t="s">
        <v>101</v>
      </c>
      <c r="H25" s="25" t="s">
        <v>102</v>
      </c>
      <c r="K25">
        <v>1</v>
      </c>
      <c r="L25">
        <v>1</v>
      </c>
    </row>
    <row r="26" spans="1:14">
      <c r="B26" s="24" t="s">
        <v>136</v>
      </c>
      <c r="C26" s="24" cm="1">
        <f t="array" ref="C26">IF(OR(C25=$F$3:$F$39),6,WEEKDAY(C25,2))</f>
        <v>6</v>
      </c>
      <c r="F26" s="25">
        <v>45736</v>
      </c>
      <c r="G26" s="25" t="s">
        <v>113</v>
      </c>
      <c r="H26" s="25" t="s">
        <v>137</v>
      </c>
      <c r="K26">
        <v>2</v>
      </c>
      <c r="L26">
        <v>1</v>
      </c>
    </row>
    <row r="27" spans="1:14">
      <c r="B27" s="24" t="s">
        <v>138</v>
      </c>
      <c r="C27" s="24">
        <f>工事依頼書!C30</f>
        <v>0</v>
      </c>
      <c r="F27" s="25">
        <v>45776</v>
      </c>
      <c r="G27" s="25" t="s">
        <v>107</v>
      </c>
      <c r="H27" s="25" t="s">
        <v>139</v>
      </c>
      <c r="K27">
        <v>3</v>
      </c>
      <c r="L27">
        <v>1</v>
      </c>
    </row>
    <row r="28" spans="1:14">
      <c r="B28" s="24" t="s">
        <v>140</v>
      </c>
      <c r="C28" s="24">
        <f>NETWORKDAYS($C$23,C25,$F$3:$F$39)-2</f>
        <v>-2</v>
      </c>
      <c r="F28" s="25">
        <v>45780</v>
      </c>
      <c r="G28" s="25" t="s">
        <v>90</v>
      </c>
      <c r="H28" s="25" t="s">
        <v>141</v>
      </c>
      <c r="K28">
        <v>4</v>
      </c>
      <c r="L28">
        <v>1</v>
      </c>
    </row>
    <row r="29" spans="1:14">
      <c r="B29" s="24" t="s">
        <v>142</v>
      </c>
      <c r="C29" s="24">
        <f>NETWORKDAYS($C$2,C25,$F$3:$F$39)-2</f>
        <v>-2</v>
      </c>
      <c r="F29" s="25">
        <v>45781</v>
      </c>
      <c r="G29" s="25" t="s">
        <v>95</v>
      </c>
      <c r="H29" s="25" t="s">
        <v>143</v>
      </c>
      <c r="K29">
        <v>5</v>
      </c>
      <c r="L29">
        <v>1</v>
      </c>
    </row>
    <row r="30" spans="1:14">
      <c r="B30" s="24" t="s">
        <v>144</v>
      </c>
      <c r="C30" s="28" t="str" cm="1">
        <f t="array" ref="C30">IF(_xlfn.IFS(AND(C26&lt;=5,OR(C27=$U$2,C27=$U$3,C27=$U$4)),$S$11,AND(C26&lt;=5,AND(C27&gt;=9,C27&lt;=17)),$S$12,TRUE,$S$13)&lt;=C28,"可","不可")</f>
        <v>不可</v>
      </c>
      <c r="F30" s="25">
        <v>45782</v>
      </c>
      <c r="G30" s="25" t="s">
        <v>101</v>
      </c>
      <c r="H30" s="25" t="s">
        <v>145</v>
      </c>
      <c r="K30">
        <v>6</v>
      </c>
      <c r="L30">
        <v>1</v>
      </c>
    </row>
    <row r="31" spans="1:14">
      <c r="B31" s="24" t="s">
        <v>146</v>
      </c>
      <c r="C31" s="28" t="str" cm="1">
        <f t="array" ref="C31">IF(_xlfn.IFS(AND(C26&lt;=5,OR(C27=$U$2,C27=$U$3,C27=$U$4)),$S$11,AND(C26&lt;=5,AND(C27&gt;=9,C27&lt;=17)),$S$12,TRUE,$S$13)&lt;=C29,"可","不可")</f>
        <v>不可</v>
      </c>
      <c r="F31" s="25">
        <v>45783</v>
      </c>
      <c r="G31" s="25" t="s">
        <v>107</v>
      </c>
      <c r="H31" s="25" t="s">
        <v>102</v>
      </c>
      <c r="K31">
        <v>7</v>
      </c>
      <c r="L31">
        <v>1</v>
      </c>
    </row>
    <row r="32" spans="1:14">
      <c r="F32" s="25">
        <v>45859</v>
      </c>
      <c r="G32" s="25" t="s">
        <v>101</v>
      </c>
      <c r="H32" s="25" t="s">
        <v>147</v>
      </c>
    </row>
    <row r="33" spans="2:8">
      <c r="B33" s="24" t="s">
        <v>148</v>
      </c>
      <c r="C33" s="27">
        <f>工事依頼書!C32</f>
        <v>0</v>
      </c>
      <c r="F33" s="25">
        <v>45880</v>
      </c>
      <c r="G33" s="25" t="s">
        <v>101</v>
      </c>
      <c r="H33" s="25" t="s">
        <v>96</v>
      </c>
    </row>
    <row r="34" spans="2:8">
      <c r="B34" s="24" t="s">
        <v>136</v>
      </c>
      <c r="C34" s="24" cm="1">
        <f t="array" ref="C34">IF(OR(C33=$F$3:$F$39),6,WEEKDAY(C33,2))</f>
        <v>6</v>
      </c>
      <c r="F34" s="25">
        <v>45915</v>
      </c>
      <c r="G34" s="25" t="s">
        <v>101</v>
      </c>
      <c r="H34" s="25" t="s">
        <v>122</v>
      </c>
    </row>
    <row r="35" spans="2:8">
      <c r="B35" s="24" t="s">
        <v>138</v>
      </c>
      <c r="C35" s="24">
        <f>工事依頼書!C33</f>
        <v>0</v>
      </c>
      <c r="F35" s="25">
        <v>45923</v>
      </c>
      <c r="G35" s="25" t="s">
        <v>107</v>
      </c>
      <c r="H35" s="25" t="s">
        <v>123</v>
      </c>
    </row>
    <row r="36" spans="2:8">
      <c r="B36" s="24" t="s">
        <v>140</v>
      </c>
      <c r="C36" s="24">
        <f>NETWORKDAYS($C$23,C33,$F$3:$F$39)-2</f>
        <v>-2</v>
      </c>
      <c r="F36" s="25">
        <v>45943</v>
      </c>
      <c r="G36" s="25" t="s">
        <v>101</v>
      </c>
      <c r="H36" s="25" t="s">
        <v>126</v>
      </c>
    </row>
    <row r="37" spans="2:8">
      <c r="B37" s="24" t="s">
        <v>142</v>
      </c>
      <c r="C37" s="24">
        <f>NETWORKDAYS($C$2,C33,$F$3:$F$39)-2</f>
        <v>-2</v>
      </c>
      <c r="F37" s="25">
        <v>45964</v>
      </c>
      <c r="G37" s="25" t="s">
        <v>101</v>
      </c>
      <c r="H37" s="25" t="s">
        <v>128</v>
      </c>
    </row>
    <row r="38" spans="2:8">
      <c r="B38" s="24" t="s">
        <v>144</v>
      </c>
      <c r="C38" s="28" t="str" cm="1">
        <f t="array" ref="C38">IF(AND(_xlfn.IFS(AND(C34&lt;=5,OR(C35=$U$2,C35=$U$3,C35=$U$4)),$S$11,AND(C34&lt;=5,AND(C35&gt;=9,C35&lt;=17)),$S$12,TRUE,$S$13)&lt;=C36,_xlfn.DAYS(C33,$C$2)&lt;=365),"可","不可")</f>
        <v>不可</v>
      </c>
      <c r="F38" s="25">
        <v>45984</v>
      </c>
      <c r="G38" s="25" t="s">
        <v>95</v>
      </c>
      <c r="H38" s="25" t="s">
        <v>129</v>
      </c>
    </row>
    <row r="39" spans="2:8">
      <c r="B39" s="24" t="s">
        <v>146</v>
      </c>
      <c r="C39" s="28" t="str" cm="1">
        <f t="array" ref="C39">IF(AND(_xlfn.IFS(AND(C34&lt;=5,OR(C35=$U$2,C35=$U$3,C35=$U$4)),$S$11,AND(C34&lt;=5,AND(C35&gt;=9,C35&lt;=17)),$S$12,TRUE,$S$13)&lt;=C37,_xlfn.DAYS(C33,$C$2)&lt;=365),"可","不可")</f>
        <v>不可</v>
      </c>
      <c r="F39" s="25">
        <v>45985</v>
      </c>
      <c r="G39" s="25" t="s">
        <v>101</v>
      </c>
      <c r="H39" s="25" t="s">
        <v>102</v>
      </c>
    </row>
    <row r="41" spans="2:8">
      <c r="B41" s="24" t="s">
        <v>149</v>
      </c>
      <c r="C41" s="27">
        <f>工事依頼書!C34</f>
        <v>0</v>
      </c>
    </row>
    <row r="42" spans="2:8">
      <c r="B42" s="24" t="s">
        <v>150</v>
      </c>
      <c r="C42" s="24" cm="1">
        <f t="array" ref="C42">IF(OR(C41=$F$3:$F$39),6,WEEKDAY(C41,2))</f>
        <v>6</v>
      </c>
    </row>
    <row r="43" spans="2:8">
      <c r="B43" s="24" t="s">
        <v>151</v>
      </c>
      <c r="C43" s="24">
        <f>工事依頼書!C35</f>
        <v>0</v>
      </c>
    </row>
    <row r="44" spans="2:8">
      <c r="B44" s="24" t="s">
        <v>140</v>
      </c>
      <c r="C44" s="24">
        <f>NETWORKDAYS($C$23,C41,$F$3:$F$39)-2</f>
        <v>-2</v>
      </c>
    </row>
    <row r="45" spans="2:8">
      <c r="B45" s="24" t="s">
        <v>142</v>
      </c>
      <c r="C45" s="24">
        <f>NETWORKDAYS($C$2,C41,$F$3:$F$39)-2</f>
        <v>-2</v>
      </c>
    </row>
    <row r="46" spans="2:8">
      <c r="B46" s="24" t="s">
        <v>144</v>
      </c>
      <c r="C46" s="28" t="str" cm="1">
        <f t="array" ref="C46">_xlfn.IFS(AND(_xlfn.IFS(AND(C42&lt;=5,OR(C43=$U$2,C43=$U$3,C43=$U$4)),$S$11,AND(C42&lt;=5,AND(C43&gt;=9,C43&lt;=17)),$S$12,TRUE,$S$13)&lt;=C44,_xlfn.DAYS(C41,$C$2)&lt;=365),"可",C41=0,"可",TRUE,"不可")</f>
        <v>可</v>
      </c>
    </row>
    <row r="47" spans="2:8">
      <c r="B47" s="24" t="s">
        <v>146</v>
      </c>
      <c r="C47" s="28" t="str" cm="1">
        <f t="array" ref="C47">_xlfn.IFS(AND(_xlfn.IFS(AND(C42&lt;=5,OR(C43=$U$2,C43=$U$3,C43=$U$4)),$S$11,AND(C42&lt;=5,AND(C43&gt;=9,C43&lt;=17)),$S$12,TRUE,$S$13)&lt;=C45,_xlfn.DAYS(C41,$C$2)&lt;=365),"可",C41=0,"可",TRUE,"不可")</f>
        <v>可</v>
      </c>
    </row>
    <row r="48" spans="2:8">
      <c r="C48" s="29"/>
    </row>
    <row r="49" spans="1:3">
      <c r="B49" s="24" t="s">
        <v>152</v>
      </c>
      <c r="C49" s="27">
        <f>工事依頼書!C36</f>
        <v>0</v>
      </c>
    </row>
    <row r="50" spans="1:3">
      <c r="B50" s="24" t="s">
        <v>153</v>
      </c>
      <c r="C50" s="24" cm="1">
        <f t="array" ref="C50">IF(OR(C49=$F$3:$F$39),6,WEEKDAY(C49,2))</f>
        <v>6</v>
      </c>
    </row>
    <row r="51" spans="1:3">
      <c r="B51" s="24" t="s">
        <v>154</v>
      </c>
      <c r="C51" s="24">
        <f>工事依頼書!C37</f>
        <v>0</v>
      </c>
    </row>
    <row r="52" spans="1:3">
      <c r="B52" s="24" t="s">
        <v>140</v>
      </c>
      <c r="C52" s="24">
        <f>NETWORKDAYS($C$23,C49,$F$3:$F$39)-2</f>
        <v>-2</v>
      </c>
    </row>
    <row r="53" spans="1:3">
      <c r="B53" s="24" t="s">
        <v>142</v>
      </c>
      <c r="C53" s="24">
        <f>NETWORKDAYS($C$2,C49,$F$3:$F$39)-2</f>
        <v>-2</v>
      </c>
    </row>
    <row r="54" spans="1:3">
      <c r="B54" s="24" t="s">
        <v>144</v>
      </c>
      <c r="C54" s="28" t="str" cm="1">
        <f t="array" ref="C54">_xlfn.IFS(AND(_xlfn.IFS(AND(C50&lt;=5,OR(C51=$U$2,C51=$U$3,C51=$U$4)),$S$11,AND(C50&lt;=5,AND(C51&gt;=9,C51&lt;=17)),$S$12,TRUE,$S$13)&lt;=C52,_xlfn.DAYS(C49,$C$2)&lt;=365),"可",C49=0,"可",TRUE,"不可")</f>
        <v>可</v>
      </c>
    </row>
    <row r="55" spans="1:3">
      <c r="B55" s="24" t="s">
        <v>146</v>
      </c>
      <c r="C55" s="28" t="str" cm="1">
        <f t="array" ref="C55">_xlfn.IFS(AND(_xlfn.IFS(AND(C50&lt;=5,OR(C51=$U$2,C51=$U$3,C51=$U$4)),$S$11,AND(C50&lt;=5,AND(C51&gt;=9,C51&lt;=17)),$S$12,TRUE,$S$13)&lt;=C53,_xlfn.DAYS(C49,$C$2)&lt;=365),"可",C49=0,"可",TRUE,"不可")</f>
        <v>可</v>
      </c>
    </row>
    <row r="57" spans="1:3">
      <c r="A57" t="s">
        <v>155</v>
      </c>
      <c r="B57" s="24" t="s">
        <v>156</v>
      </c>
      <c r="C57" s="24" t="str">
        <f>IF(AND($C$8=$U$5,$C$14=$U$5,$C$20=$U$5,$C$38=$U$5,$C$46=$U$5,$C$54=$U$5),$W$11,$W$12)</f>
        <v>不可です。稼働の間隔をご確認の上、再度希望日時をご記入ください。</v>
      </c>
    </row>
    <row r="58" spans="1:3">
      <c r="B58" s="24" t="s">
        <v>157</v>
      </c>
      <c r="C58" s="24" t="str">
        <f>IF(AND($C$8=$U$5,$C$14=$U$5,$C$20=$U$5,$C$30=$U$5),$W$11,$W$13)</f>
        <v>不可です。予約済の工事日では工事ができません。工事希望日の再調整が必要なため、工事希望日、時間帯をご入力し、再調整をご依頼ください。</v>
      </c>
    </row>
    <row r="59" spans="1:3">
      <c r="B59" s="24" t="s">
        <v>158</v>
      </c>
      <c r="C59" s="24" t="str">
        <f>IF(AND($C$8=$U$5,$C$14=$U$5,$C$20=$U$5,$C$38=$U$5,$C$46=$U$5,$C$54=$U$5),$W$11,$W$12)</f>
        <v>不可です。稼働の間隔をご確認の上、再度希望日時をご記入ください。</v>
      </c>
    </row>
    <row r="60" spans="1:3">
      <c r="B60" s="24" t="s">
        <v>159</v>
      </c>
      <c r="C60" s="24" t="str">
        <f>IF(AND($C$38=$U$5,$C$46=$U$5,$C$54=$U$5),$W$11,$W$12)</f>
        <v>不可です。稼働の間隔をご確認の上、再度希望日時をご記入ください。</v>
      </c>
    </row>
    <row r="61" spans="1:3">
      <c r="B61" s="24" t="s">
        <v>160</v>
      </c>
      <c r="C61" s="24" t="str">
        <f>IF(AND($C$39=$U$5,$C$47=$U$5,$C$55=$U$5),$W$11,$W$12)</f>
        <v>不可です。稼働の間隔をご確認の上、再度希望日時をご記入ください。</v>
      </c>
    </row>
    <row r="62" spans="1:3">
      <c r="B62" s="24" t="s">
        <v>161</v>
      </c>
      <c r="C62" s="24" t="str">
        <f>IF(AND($C$39=$U$5,$C$47=$U$5,$C$55=$U$5),$W$11,$W$12)</f>
        <v>不可です。稼働の間隔をご確認の上、再度希望日時をご記入ください。</v>
      </c>
    </row>
    <row r="64" spans="1:3">
      <c r="A64" t="s">
        <v>162</v>
      </c>
      <c r="B64" s="24" t="s">
        <v>163</v>
      </c>
      <c r="C64" s="24" t="str" cm="1">
        <f t="array" ref="C64">_xlfn.IFS(AND(工事依頼書!C10=納期判定リスト!W2,工事依頼書!C11=納期判定リスト!W5,OR(工事依頼書!C29="",工事依頼書!C30="")),"",AND(工事依頼書!C10=納期判定リスト!W2,工事依頼書!C11=納期判定リスト!W5),納期判定リスト!C58,TRUE,"")</f>
        <v/>
      </c>
    </row>
    <row r="65" spans="2:3">
      <c r="B65" s="24" t="s">
        <v>164</v>
      </c>
      <c r="C65" s="24" t="str" cm="1">
        <f t="array" ref="C65">_xlfn.IFS(AND(工事依頼書!C10=納期判定リスト!W2,工事依頼書!C11=納期判定リスト!W4),納期判定リスト!C57,AND(工事依頼書!C10=納期判定リスト!W2,工事依頼書!C11=納期判定リスト!W5,工事依頼書!C31=納期判定リスト!W13),納期判定リスト!C59,AND(工事依頼書!C10=納期判定リスト!W3,工事依頼書!C11=納期判定リスト!W6),納期判定リスト!C60,AND(工事依頼書!C10=納期判定リスト!W3,工事依頼書!C11=納期判定リスト!W7),納期判定リスト!C61,AND(工事依頼書!C10=納期判定リスト!W3,工事依頼書!C11=納期判定リスト!W8),納期判定リスト!C62,TRUE,"")</f>
        <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BA12-2FA6-4F9B-97CA-83516650CD28}">
  <sheetPr codeName="Sheet1"/>
  <dimension ref="A1:AT357"/>
  <sheetViews>
    <sheetView showGridLines="0" zoomScale="70" zoomScaleNormal="70" zoomScaleSheetLayoutView="115" workbookViewId="0">
      <selection activeCell="C11" sqref="C11"/>
    </sheetView>
  </sheetViews>
  <sheetFormatPr defaultColWidth="9" defaultRowHeight="15"/>
  <cols>
    <col min="1" max="1" width="62.375" style="1" customWidth="1"/>
    <col min="2" max="2" width="18.75" style="1" customWidth="1"/>
    <col min="3" max="3" width="65.625" style="1" bestFit="1" customWidth="1"/>
    <col min="4" max="4" width="57.25" style="10" customWidth="1"/>
    <col min="5" max="5" width="45.875" style="1" customWidth="1"/>
    <col min="6" max="6" width="36.25" style="1" customWidth="1"/>
    <col min="7" max="7" width="43.75" style="1" customWidth="1"/>
    <col min="8" max="8" width="53.75" style="1" customWidth="1"/>
    <col min="9" max="9" width="39.875" style="1" customWidth="1"/>
    <col min="10" max="14" width="5.75" style="1" customWidth="1"/>
    <col min="15" max="28" width="6.875" style="1" customWidth="1"/>
    <col min="29" max="31" width="9" style="12" customWidth="1"/>
    <col min="32" max="46" width="9" style="12"/>
    <col min="47" max="16384" width="9" style="1"/>
  </cols>
  <sheetData>
    <row r="1" spans="1:31">
      <c r="A1" s="12"/>
      <c r="B1" s="12"/>
      <c r="C1" s="12"/>
      <c r="D1" s="13" t="s">
        <v>165</v>
      </c>
    </row>
    <row r="2" spans="1:31" ht="30">
      <c r="A2" s="114" t="s">
        <v>166</v>
      </c>
      <c r="B2" s="114"/>
      <c r="C2" s="114"/>
      <c r="D2" s="114"/>
    </row>
    <row r="3" spans="1:31" ht="15.75" customHeight="1">
      <c r="A3" s="15"/>
      <c r="B3" s="15"/>
      <c r="C3" s="16"/>
      <c r="D3" s="14"/>
    </row>
    <row r="4" spans="1:31" ht="123" customHeight="1">
      <c r="A4" s="113" t="s">
        <v>167</v>
      </c>
      <c r="B4" s="113"/>
      <c r="C4" s="113"/>
      <c r="D4" s="14"/>
    </row>
    <row r="5" spans="1:31" ht="19.5" customHeight="1">
      <c r="A5" s="34" t="s">
        <v>168</v>
      </c>
      <c r="B5" s="34"/>
      <c r="C5" s="34" t="s">
        <v>169</v>
      </c>
      <c r="D5" s="34" t="s">
        <v>170</v>
      </c>
    </row>
    <row r="6" spans="1:31">
      <c r="A6" s="36"/>
      <c r="B6" s="36"/>
      <c r="C6" s="44"/>
      <c r="D6" s="35" t="s">
        <v>171</v>
      </c>
    </row>
    <row r="7" spans="1:31" ht="19.5" customHeight="1">
      <c r="A7" s="34" t="s">
        <v>172</v>
      </c>
      <c r="B7" s="34"/>
      <c r="C7" s="34" t="s">
        <v>173</v>
      </c>
      <c r="D7" s="34" t="s">
        <v>170</v>
      </c>
    </row>
    <row r="8" spans="1:31" ht="35.1" customHeight="1">
      <c r="A8" s="36"/>
      <c r="B8" s="36"/>
      <c r="C8" s="44"/>
      <c r="D8" s="35" t="s">
        <v>174</v>
      </c>
    </row>
    <row r="9" spans="1:31" ht="35.1" customHeight="1">
      <c r="A9" s="34" t="s">
        <v>175</v>
      </c>
      <c r="B9" s="34"/>
      <c r="C9" s="34" t="s">
        <v>169</v>
      </c>
      <c r="D9" s="34" t="s">
        <v>170</v>
      </c>
    </row>
    <row r="10" spans="1:31" ht="35.1" customHeight="1">
      <c r="A10" s="36"/>
      <c r="B10" s="36"/>
      <c r="C10" s="44" t="s">
        <v>83</v>
      </c>
      <c r="D10" s="35"/>
      <c r="E10" s="1" t="s">
        <v>83</v>
      </c>
      <c r="F10" s="1" t="s">
        <v>88</v>
      </c>
    </row>
    <row r="11" spans="1:31" ht="35.1" customHeight="1">
      <c r="A11" s="36"/>
      <c r="B11" s="36"/>
      <c r="C11" s="44" t="s">
        <v>99</v>
      </c>
      <c r="D11" s="35"/>
      <c r="E11" s="45" t="s">
        <v>93</v>
      </c>
      <c r="F11" s="45" t="s">
        <v>99</v>
      </c>
      <c r="G11" s="1" t="s">
        <v>105</v>
      </c>
      <c r="H11" s="1" t="s">
        <v>109</v>
      </c>
      <c r="I11" s="1" t="s">
        <v>112</v>
      </c>
    </row>
    <row r="12" spans="1:31" ht="19.5" customHeight="1">
      <c r="A12" s="34" t="s">
        <v>176</v>
      </c>
      <c r="B12" s="34"/>
      <c r="C12" s="34" t="s">
        <v>169</v>
      </c>
      <c r="D12" s="34" t="s">
        <v>170</v>
      </c>
    </row>
    <row r="13" spans="1:31" ht="45.75" customHeight="1">
      <c r="A13" s="32" t="s">
        <v>177</v>
      </c>
      <c r="B13" s="33"/>
      <c r="C13" s="57"/>
      <c r="D13" s="107" t="s">
        <v>178</v>
      </c>
      <c r="E13" s="7" t="s">
        <v>179</v>
      </c>
      <c r="F13" s="7" t="s">
        <v>180</v>
      </c>
      <c r="G13" s="7"/>
      <c r="H13" s="7"/>
    </row>
    <row r="14" spans="1:31" ht="25.5" customHeight="1">
      <c r="A14" s="2" t="s">
        <v>181</v>
      </c>
      <c r="B14" s="19"/>
      <c r="C14" s="53"/>
      <c r="D14" s="108"/>
      <c r="E14" s="7"/>
      <c r="F14" s="7"/>
      <c r="G14" s="7"/>
      <c r="H14" s="7"/>
    </row>
    <row r="15" spans="1:31" ht="25.5" customHeight="1">
      <c r="A15" s="2" t="s">
        <v>182</v>
      </c>
      <c r="B15" s="19"/>
      <c r="C15" s="59"/>
      <c r="D15" s="108"/>
      <c r="E15" s="7" t="s">
        <v>20</v>
      </c>
      <c r="F15" s="7" t="s">
        <v>21</v>
      </c>
      <c r="G15" s="7" t="s">
        <v>22</v>
      </c>
      <c r="H15" s="7">
        <v>1</v>
      </c>
      <c r="I15" s="7">
        <v>2</v>
      </c>
      <c r="J15" s="7">
        <v>3</v>
      </c>
      <c r="K15" s="7">
        <v>4</v>
      </c>
      <c r="L15" s="7">
        <v>5</v>
      </c>
      <c r="M15" s="7">
        <v>6</v>
      </c>
      <c r="N15" s="7">
        <v>7</v>
      </c>
      <c r="O15" s="7">
        <v>8</v>
      </c>
      <c r="P15" s="7">
        <v>9</v>
      </c>
      <c r="Q15" s="7">
        <v>10</v>
      </c>
      <c r="R15" s="7">
        <v>11</v>
      </c>
      <c r="S15" s="7">
        <v>12</v>
      </c>
      <c r="T15" s="7">
        <v>13</v>
      </c>
      <c r="U15" s="7">
        <v>14</v>
      </c>
      <c r="V15" s="7">
        <v>15</v>
      </c>
      <c r="W15" s="7">
        <v>16</v>
      </c>
      <c r="X15" s="7">
        <v>17</v>
      </c>
      <c r="Y15" s="7">
        <v>18</v>
      </c>
      <c r="Z15" s="7">
        <v>19</v>
      </c>
      <c r="AA15" s="7">
        <v>20</v>
      </c>
      <c r="AB15" s="7">
        <v>21</v>
      </c>
      <c r="AC15" s="7">
        <v>22</v>
      </c>
      <c r="AD15" s="7">
        <v>23</v>
      </c>
      <c r="AE15" s="7">
        <v>24</v>
      </c>
    </row>
    <row r="16" spans="1:31" ht="25.5" customHeight="1">
      <c r="A16" s="2" t="s">
        <v>31</v>
      </c>
      <c r="B16" s="19"/>
      <c r="C16" s="54"/>
      <c r="D16" s="108"/>
      <c r="E16" s="8"/>
      <c r="F16" s="8"/>
      <c r="G16" s="8"/>
      <c r="H16" s="8"/>
      <c r="I16" s="3"/>
      <c r="J16" s="3"/>
      <c r="K16" s="3"/>
      <c r="L16" s="3"/>
      <c r="M16" s="3"/>
      <c r="N16" s="3"/>
      <c r="O16" s="3"/>
      <c r="P16" s="3"/>
      <c r="Q16" s="3"/>
      <c r="R16" s="3"/>
      <c r="S16" s="3"/>
      <c r="T16" s="3"/>
      <c r="U16" s="3"/>
      <c r="V16" s="3"/>
      <c r="W16" s="3"/>
      <c r="X16" s="3"/>
      <c r="Y16" s="3"/>
      <c r="Z16" s="3"/>
      <c r="AA16" s="3"/>
      <c r="AB16" s="3"/>
    </row>
    <row r="17" spans="1:8" ht="25.5" customHeight="1">
      <c r="A17" s="2" t="s">
        <v>32</v>
      </c>
      <c r="B17" s="19"/>
      <c r="C17" s="49"/>
      <c r="D17" s="108"/>
      <c r="E17" s="7"/>
      <c r="F17" s="7"/>
      <c r="G17" s="7"/>
      <c r="H17" s="7"/>
    </row>
    <row r="18" spans="1:8" ht="25.5" customHeight="1">
      <c r="A18" s="2" t="s">
        <v>33</v>
      </c>
      <c r="B18" s="19"/>
      <c r="C18" s="54"/>
      <c r="D18" s="108"/>
      <c r="E18" s="7"/>
      <c r="F18" s="7"/>
      <c r="G18" s="7"/>
      <c r="H18" s="7"/>
    </row>
    <row r="19" spans="1:8" ht="25.5" customHeight="1">
      <c r="A19" s="38" t="s">
        <v>38</v>
      </c>
      <c r="B19" s="47"/>
      <c r="C19" s="49"/>
      <c r="D19" s="109"/>
      <c r="E19" s="7"/>
      <c r="F19" s="7"/>
      <c r="G19" s="7"/>
      <c r="H19" s="7"/>
    </row>
    <row r="20" spans="1:8" ht="19.5" customHeight="1">
      <c r="A20" s="41" t="s">
        <v>183</v>
      </c>
      <c r="B20" s="41"/>
      <c r="C20" s="48"/>
      <c r="D20" s="42" t="s">
        <v>170</v>
      </c>
      <c r="E20" s="7"/>
      <c r="F20" s="7"/>
      <c r="G20" s="7"/>
      <c r="H20" s="7"/>
    </row>
    <row r="21" spans="1:8" ht="25.5" customHeight="1">
      <c r="A21" s="2" t="s">
        <v>184</v>
      </c>
      <c r="B21" s="2"/>
      <c r="C21" s="11"/>
      <c r="D21" s="43" t="s">
        <v>185</v>
      </c>
      <c r="E21" s="7"/>
      <c r="F21" s="7"/>
      <c r="G21" s="7"/>
      <c r="H21" s="7"/>
    </row>
    <row r="22" spans="1:8" ht="25.5" customHeight="1">
      <c r="A22" s="2" t="s">
        <v>186</v>
      </c>
      <c r="B22" s="2"/>
      <c r="C22" s="11"/>
      <c r="D22" s="43" t="s">
        <v>187</v>
      </c>
      <c r="E22" s="7"/>
      <c r="F22" s="7"/>
      <c r="G22" s="7"/>
      <c r="H22" s="7"/>
    </row>
    <row r="23" spans="1:8" ht="25.5" customHeight="1">
      <c r="A23" s="2" t="s">
        <v>188</v>
      </c>
      <c r="B23" s="2"/>
      <c r="C23" s="11"/>
      <c r="D23" s="43" t="s">
        <v>189</v>
      </c>
      <c r="E23" s="7"/>
      <c r="F23" s="7"/>
      <c r="G23" s="7"/>
      <c r="H23" s="7"/>
    </row>
    <row r="24" spans="1:8" ht="19.5" customHeight="1">
      <c r="A24" s="41" t="s">
        <v>190</v>
      </c>
      <c r="B24" s="41"/>
      <c r="C24" s="41"/>
      <c r="D24" s="42" t="s">
        <v>170</v>
      </c>
      <c r="E24" s="7"/>
      <c r="F24" s="7"/>
      <c r="G24" s="7"/>
      <c r="H24" s="7"/>
    </row>
    <row r="25" spans="1:8" ht="25.5" customHeight="1">
      <c r="A25" s="2" t="s">
        <v>184</v>
      </c>
      <c r="B25" s="2"/>
      <c r="C25" s="11"/>
      <c r="D25" s="43" t="s">
        <v>185</v>
      </c>
      <c r="E25" s="7"/>
      <c r="F25" s="7"/>
      <c r="G25" s="7"/>
      <c r="H25" s="7"/>
    </row>
    <row r="26" spans="1:8" ht="25.5" customHeight="1">
      <c r="A26" s="2" t="s">
        <v>186</v>
      </c>
      <c r="B26" s="2"/>
      <c r="C26" s="11"/>
      <c r="D26" s="43" t="s">
        <v>187</v>
      </c>
      <c r="E26" s="7"/>
      <c r="F26" s="7"/>
      <c r="G26" s="7"/>
      <c r="H26" s="7"/>
    </row>
    <row r="27" spans="1:8" ht="25.5" customHeight="1">
      <c r="A27" s="2" t="s">
        <v>188</v>
      </c>
      <c r="B27" s="2"/>
      <c r="C27" s="11"/>
      <c r="D27" s="43" t="s">
        <v>189</v>
      </c>
      <c r="E27" s="7"/>
      <c r="F27" s="7"/>
      <c r="G27" s="7"/>
      <c r="H27" s="7"/>
    </row>
    <row r="28" spans="1:8" ht="19.5" customHeight="1">
      <c r="A28" s="39" t="s">
        <v>191</v>
      </c>
      <c r="B28" s="4"/>
      <c r="C28" s="40"/>
      <c r="D28" s="22" t="s">
        <v>170</v>
      </c>
      <c r="E28" s="7"/>
      <c r="F28" s="7"/>
      <c r="G28" s="7"/>
      <c r="H28" s="7"/>
    </row>
    <row r="29" spans="1:8" ht="19.5" customHeight="1">
      <c r="A29" s="2" t="s">
        <v>192</v>
      </c>
      <c r="B29" s="19"/>
      <c r="C29" s="17"/>
      <c r="D29" s="110" t="s">
        <v>193</v>
      </c>
      <c r="E29" s="7"/>
      <c r="F29" s="7"/>
      <c r="G29" s="7"/>
      <c r="H29" s="7"/>
    </row>
    <row r="30" spans="1:8" ht="19.5" customHeight="1">
      <c r="A30" s="2" t="s">
        <v>194</v>
      </c>
      <c r="B30" s="19"/>
      <c r="C30" s="51"/>
      <c r="D30" s="112"/>
      <c r="E30" s="7"/>
      <c r="F30" s="7"/>
      <c r="G30" s="7"/>
      <c r="H30" s="7"/>
    </row>
    <row r="31" spans="1:8" ht="22.9">
      <c r="A31" s="2" t="s">
        <v>195</v>
      </c>
      <c r="B31" s="19"/>
      <c r="C31" s="58" t="str">
        <f>納期判定リスト!C64</f>
        <v/>
      </c>
      <c r="D31" s="46" t="s">
        <v>196</v>
      </c>
      <c r="E31" s="7"/>
      <c r="F31" s="7"/>
      <c r="G31" s="7"/>
      <c r="H31" s="7"/>
    </row>
    <row r="32" spans="1:8" ht="25.5" customHeight="1">
      <c r="A32" s="2" t="s">
        <v>28</v>
      </c>
      <c r="B32" s="19"/>
      <c r="C32" s="55"/>
      <c r="D32" s="110" t="s">
        <v>197</v>
      </c>
      <c r="E32" s="7"/>
      <c r="F32" s="7"/>
      <c r="G32" s="7"/>
      <c r="H32" s="7"/>
    </row>
    <row r="33" spans="1:8" ht="25.5" customHeight="1">
      <c r="A33" s="2" t="s">
        <v>30</v>
      </c>
      <c r="B33" s="2"/>
      <c r="C33" s="17"/>
      <c r="D33" s="111"/>
      <c r="E33" s="7"/>
      <c r="F33" s="7"/>
      <c r="G33" s="7"/>
      <c r="H33" s="7"/>
    </row>
    <row r="34" spans="1:8" ht="25.5" customHeight="1">
      <c r="A34" s="2" t="s">
        <v>31</v>
      </c>
      <c r="B34" s="19"/>
      <c r="C34" s="55"/>
      <c r="D34" s="111"/>
      <c r="E34" s="7"/>
      <c r="F34" s="7"/>
      <c r="G34" s="7"/>
      <c r="H34" s="7"/>
    </row>
    <row r="35" spans="1:8" ht="27" customHeight="1">
      <c r="A35" s="2" t="s">
        <v>32</v>
      </c>
      <c r="B35" s="2"/>
      <c r="C35" s="51"/>
      <c r="D35" s="111"/>
      <c r="E35" s="7"/>
      <c r="F35" s="7"/>
      <c r="G35" s="7"/>
      <c r="H35" s="7"/>
    </row>
    <row r="36" spans="1:8" ht="27" customHeight="1">
      <c r="A36" s="2" t="s">
        <v>33</v>
      </c>
      <c r="B36" s="19"/>
      <c r="C36" s="55"/>
      <c r="D36" s="111"/>
      <c r="E36" s="7"/>
      <c r="F36" s="7"/>
      <c r="G36" s="7"/>
      <c r="H36" s="7"/>
    </row>
    <row r="37" spans="1:8" ht="27" customHeight="1">
      <c r="A37" s="2" t="s">
        <v>38</v>
      </c>
      <c r="B37" s="2"/>
      <c r="C37" s="52"/>
      <c r="D37" s="112"/>
      <c r="E37" s="7"/>
      <c r="F37" s="7"/>
      <c r="G37" s="7"/>
      <c r="H37" s="7"/>
    </row>
    <row r="38" spans="1:8" ht="27" hidden="1" customHeight="1">
      <c r="A38" s="6" t="s">
        <v>198</v>
      </c>
      <c r="B38" s="20"/>
      <c r="C38" s="18"/>
      <c r="D38" s="9"/>
    </row>
    <row r="39" spans="1:8" s="12" customFormat="1">
      <c r="A39" s="23" t="s">
        <v>199</v>
      </c>
      <c r="B39" s="4"/>
      <c r="C39" s="5"/>
      <c r="D39" s="22" t="s">
        <v>170</v>
      </c>
    </row>
    <row r="40" spans="1:8" s="12" customFormat="1">
      <c r="A40" s="2" t="s">
        <v>200</v>
      </c>
      <c r="B40" s="19"/>
      <c r="C40" s="56" t="str">
        <f>納期判定リスト!C65</f>
        <v/>
      </c>
      <c r="D40" s="21" t="s">
        <v>201</v>
      </c>
    </row>
    <row r="41" spans="1:8" s="12" customFormat="1">
      <c r="D41" s="14"/>
    </row>
    <row r="42" spans="1:8" s="12" customFormat="1">
      <c r="D42" s="14"/>
    </row>
    <row r="43" spans="1:8" s="12" customFormat="1">
      <c r="D43" s="14"/>
    </row>
    <row r="44" spans="1:8" s="12" customFormat="1">
      <c r="D44" s="14"/>
    </row>
    <row r="45" spans="1:8" s="12" customFormat="1">
      <c r="D45" s="14"/>
    </row>
    <row r="46" spans="1:8" s="12" customFormat="1">
      <c r="D46" s="14"/>
    </row>
    <row r="47" spans="1:8" s="12" customFormat="1">
      <c r="D47" s="14"/>
    </row>
    <row r="48" spans="1:8" s="12" customFormat="1">
      <c r="D48" s="14"/>
    </row>
    <row r="49" spans="4:4" s="12" customFormat="1">
      <c r="D49" s="14"/>
    </row>
    <row r="50" spans="4:4" s="12" customFormat="1">
      <c r="D50" s="14"/>
    </row>
    <row r="51" spans="4:4" s="12" customFormat="1">
      <c r="D51" s="14"/>
    </row>
    <row r="52" spans="4:4" s="12" customFormat="1">
      <c r="D52" s="14"/>
    </row>
    <row r="53" spans="4:4" s="12" customFormat="1">
      <c r="D53" s="14"/>
    </row>
    <row r="54" spans="4:4" s="12" customFormat="1">
      <c r="D54" s="14"/>
    </row>
    <row r="55" spans="4:4" s="12" customFormat="1">
      <c r="D55" s="14"/>
    </row>
    <row r="56" spans="4:4" s="12" customFormat="1">
      <c r="D56" s="14"/>
    </row>
    <row r="57" spans="4:4" s="12" customFormat="1">
      <c r="D57" s="14"/>
    </row>
    <row r="58" spans="4:4" s="12" customFormat="1">
      <c r="D58" s="14"/>
    </row>
    <row r="59" spans="4:4" s="12" customFormat="1">
      <c r="D59" s="14"/>
    </row>
    <row r="60" spans="4:4" s="12" customFormat="1">
      <c r="D60" s="14"/>
    </row>
    <row r="61" spans="4:4" s="12" customFormat="1">
      <c r="D61" s="14"/>
    </row>
    <row r="62" spans="4:4" s="12" customFormat="1">
      <c r="D62" s="14"/>
    </row>
    <row r="63" spans="4:4" s="12" customFormat="1">
      <c r="D63" s="14"/>
    </row>
    <row r="64" spans="4:4" s="12" customFormat="1">
      <c r="D64" s="14"/>
    </row>
    <row r="65" spans="4:4" s="12" customFormat="1">
      <c r="D65" s="14"/>
    </row>
    <row r="66" spans="4:4" s="12" customFormat="1">
      <c r="D66" s="14"/>
    </row>
    <row r="67" spans="4:4" s="12" customFormat="1">
      <c r="D67" s="14"/>
    </row>
    <row r="68" spans="4:4" s="12" customFormat="1">
      <c r="D68" s="14"/>
    </row>
    <row r="69" spans="4:4" s="12" customFormat="1">
      <c r="D69" s="14"/>
    </row>
    <row r="70" spans="4:4" s="12" customFormat="1">
      <c r="D70" s="14"/>
    </row>
    <row r="71" spans="4:4" s="12" customFormat="1">
      <c r="D71" s="14"/>
    </row>
    <row r="72" spans="4:4" s="12" customFormat="1">
      <c r="D72" s="14"/>
    </row>
    <row r="73" spans="4:4" s="12" customFormat="1">
      <c r="D73" s="14"/>
    </row>
    <row r="74" spans="4:4" s="12" customFormat="1">
      <c r="D74" s="14"/>
    </row>
    <row r="75" spans="4:4" s="12" customFormat="1">
      <c r="D75" s="14"/>
    </row>
    <row r="76" spans="4:4" s="12" customFormat="1">
      <c r="D76" s="14"/>
    </row>
    <row r="77" spans="4:4" s="12" customFormat="1">
      <c r="D77" s="14"/>
    </row>
    <row r="78" spans="4:4" s="12" customFormat="1">
      <c r="D78" s="14"/>
    </row>
    <row r="79" spans="4:4" s="12" customFormat="1">
      <c r="D79" s="14"/>
    </row>
    <row r="80" spans="4:4" s="12" customFormat="1">
      <c r="D80" s="14"/>
    </row>
    <row r="81" spans="4:4" s="12" customFormat="1">
      <c r="D81" s="14"/>
    </row>
    <row r="82" spans="4:4" s="12" customFormat="1">
      <c r="D82" s="14"/>
    </row>
    <row r="83" spans="4:4" s="12" customFormat="1">
      <c r="D83" s="14"/>
    </row>
    <row r="84" spans="4:4" s="12" customFormat="1">
      <c r="D84" s="14"/>
    </row>
    <row r="85" spans="4:4" s="12" customFormat="1">
      <c r="D85" s="14"/>
    </row>
    <row r="86" spans="4:4" s="12" customFormat="1">
      <c r="D86" s="14"/>
    </row>
    <row r="87" spans="4:4" s="12" customFormat="1">
      <c r="D87" s="14"/>
    </row>
    <row r="88" spans="4:4" s="12" customFormat="1">
      <c r="D88" s="14"/>
    </row>
    <row r="89" spans="4:4" s="12" customFormat="1">
      <c r="D89" s="14"/>
    </row>
    <row r="90" spans="4:4" s="12" customFormat="1">
      <c r="D90" s="14"/>
    </row>
    <row r="91" spans="4:4" s="12" customFormat="1">
      <c r="D91" s="14"/>
    </row>
    <row r="92" spans="4:4" s="12" customFormat="1">
      <c r="D92" s="14"/>
    </row>
    <row r="93" spans="4:4" s="12" customFormat="1">
      <c r="D93" s="14"/>
    </row>
    <row r="94" spans="4:4" s="12" customFormat="1">
      <c r="D94" s="14"/>
    </row>
    <row r="95" spans="4:4" s="12" customFormat="1">
      <c r="D95" s="14"/>
    </row>
    <row r="96" spans="4:4" s="12" customFormat="1">
      <c r="D96" s="14"/>
    </row>
    <row r="97" spans="4:4" s="12" customFormat="1">
      <c r="D97" s="14"/>
    </row>
    <row r="98" spans="4:4" s="12" customFormat="1">
      <c r="D98" s="14"/>
    </row>
    <row r="99" spans="4:4" s="12" customFormat="1">
      <c r="D99" s="14"/>
    </row>
    <row r="100" spans="4:4" s="12" customFormat="1">
      <c r="D100" s="14"/>
    </row>
    <row r="101" spans="4:4" s="12" customFormat="1">
      <c r="D101" s="14"/>
    </row>
    <row r="102" spans="4:4" s="12" customFormat="1">
      <c r="D102" s="14"/>
    </row>
    <row r="103" spans="4:4" s="12" customFormat="1">
      <c r="D103" s="14"/>
    </row>
    <row r="104" spans="4:4" s="12" customFormat="1">
      <c r="D104" s="14"/>
    </row>
    <row r="105" spans="4:4" s="12" customFormat="1">
      <c r="D105" s="14"/>
    </row>
    <row r="106" spans="4:4" s="12" customFormat="1">
      <c r="D106" s="14"/>
    </row>
    <row r="107" spans="4:4" s="12" customFormat="1">
      <c r="D107" s="14"/>
    </row>
    <row r="108" spans="4:4" s="12" customFormat="1">
      <c r="D108" s="14"/>
    </row>
    <row r="109" spans="4:4" s="12" customFormat="1">
      <c r="D109" s="14"/>
    </row>
    <row r="110" spans="4:4" s="12" customFormat="1">
      <c r="D110" s="14"/>
    </row>
    <row r="111" spans="4:4" s="12" customFormat="1">
      <c r="D111" s="14"/>
    </row>
    <row r="112" spans="4:4" s="12" customFormat="1">
      <c r="D112" s="14"/>
    </row>
    <row r="113" spans="4:4" s="12" customFormat="1">
      <c r="D113" s="14"/>
    </row>
    <row r="114" spans="4:4" s="12" customFormat="1">
      <c r="D114" s="14"/>
    </row>
    <row r="115" spans="4:4" s="12" customFormat="1">
      <c r="D115" s="14"/>
    </row>
    <row r="116" spans="4:4" s="12" customFormat="1">
      <c r="D116" s="14"/>
    </row>
    <row r="117" spans="4:4" s="12" customFormat="1">
      <c r="D117" s="14"/>
    </row>
    <row r="118" spans="4:4" s="12" customFormat="1">
      <c r="D118" s="14"/>
    </row>
    <row r="119" spans="4:4" s="12" customFormat="1">
      <c r="D119" s="14"/>
    </row>
    <row r="120" spans="4:4" s="12" customFormat="1">
      <c r="D120" s="14"/>
    </row>
    <row r="121" spans="4:4" s="12" customFormat="1">
      <c r="D121" s="14"/>
    </row>
    <row r="122" spans="4:4" s="12" customFormat="1">
      <c r="D122" s="14"/>
    </row>
    <row r="123" spans="4:4" s="12" customFormat="1">
      <c r="D123" s="14"/>
    </row>
    <row r="124" spans="4:4" s="12" customFormat="1">
      <c r="D124" s="14"/>
    </row>
    <row r="125" spans="4:4" s="12" customFormat="1">
      <c r="D125" s="14"/>
    </row>
    <row r="126" spans="4:4" s="12" customFormat="1">
      <c r="D126" s="14"/>
    </row>
    <row r="127" spans="4:4" s="12" customFormat="1">
      <c r="D127" s="14"/>
    </row>
    <row r="128" spans="4:4" s="12" customFormat="1">
      <c r="D128" s="14"/>
    </row>
    <row r="129" spans="4:4" s="12" customFormat="1">
      <c r="D129" s="14"/>
    </row>
    <row r="130" spans="4:4" s="12" customFormat="1">
      <c r="D130" s="14"/>
    </row>
    <row r="131" spans="4:4" s="12" customFormat="1">
      <c r="D131" s="14"/>
    </row>
    <row r="132" spans="4:4" s="12" customFormat="1">
      <c r="D132" s="14"/>
    </row>
    <row r="133" spans="4:4" s="12" customFormat="1">
      <c r="D133" s="14"/>
    </row>
    <row r="134" spans="4:4" s="12" customFormat="1">
      <c r="D134" s="14"/>
    </row>
    <row r="135" spans="4:4" s="12" customFormat="1">
      <c r="D135" s="14"/>
    </row>
    <row r="136" spans="4:4" s="12" customFormat="1">
      <c r="D136" s="14"/>
    </row>
    <row r="137" spans="4:4" s="12" customFormat="1">
      <c r="D137" s="14"/>
    </row>
    <row r="138" spans="4:4" s="12" customFormat="1">
      <c r="D138" s="14"/>
    </row>
    <row r="139" spans="4:4" s="12" customFormat="1">
      <c r="D139" s="14"/>
    </row>
    <row r="140" spans="4:4" s="12" customFormat="1">
      <c r="D140" s="14"/>
    </row>
    <row r="141" spans="4:4" s="12" customFormat="1">
      <c r="D141" s="14"/>
    </row>
    <row r="142" spans="4:4" s="12" customFormat="1">
      <c r="D142" s="14"/>
    </row>
    <row r="143" spans="4:4" s="12" customFormat="1">
      <c r="D143" s="14"/>
    </row>
    <row r="144" spans="4:4" s="12" customFormat="1">
      <c r="D144" s="14"/>
    </row>
    <row r="145" spans="4:4" s="12" customFormat="1">
      <c r="D145" s="14"/>
    </row>
    <row r="146" spans="4:4" s="12" customFormat="1">
      <c r="D146" s="14"/>
    </row>
    <row r="147" spans="4:4" s="12" customFormat="1">
      <c r="D147" s="14"/>
    </row>
    <row r="148" spans="4:4" s="12" customFormat="1">
      <c r="D148" s="14"/>
    </row>
    <row r="149" spans="4:4" s="12" customFormat="1">
      <c r="D149" s="14"/>
    </row>
    <row r="150" spans="4:4" s="12" customFormat="1">
      <c r="D150" s="14"/>
    </row>
    <row r="151" spans="4:4" s="12" customFormat="1">
      <c r="D151" s="14"/>
    </row>
    <row r="152" spans="4:4" s="12" customFormat="1">
      <c r="D152" s="14"/>
    </row>
    <row r="153" spans="4:4" s="12" customFormat="1">
      <c r="D153" s="14"/>
    </row>
    <row r="154" spans="4:4" s="12" customFormat="1">
      <c r="D154" s="14"/>
    </row>
    <row r="155" spans="4:4" s="12" customFormat="1">
      <c r="D155" s="14"/>
    </row>
    <row r="156" spans="4:4" s="12" customFormat="1">
      <c r="D156" s="14"/>
    </row>
    <row r="157" spans="4:4" s="12" customFormat="1">
      <c r="D157" s="14"/>
    </row>
    <row r="158" spans="4:4" s="12" customFormat="1">
      <c r="D158" s="14"/>
    </row>
    <row r="159" spans="4:4" s="12" customFormat="1">
      <c r="D159" s="14"/>
    </row>
    <row r="160" spans="4:4" s="12" customFormat="1">
      <c r="D160" s="14"/>
    </row>
    <row r="161" spans="4:4" s="12" customFormat="1">
      <c r="D161" s="14"/>
    </row>
    <row r="162" spans="4:4" s="12" customFormat="1">
      <c r="D162" s="14"/>
    </row>
    <row r="163" spans="4:4" s="12" customFormat="1">
      <c r="D163" s="14"/>
    </row>
    <row r="164" spans="4:4" s="12" customFormat="1">
      <c r="D164" s="14"/>
    </row>
    <row r="165" spans="4:4" s="12" customFormat="1">
      <c r="D165" s="14"/>
    </row>
    <row r="166" spans="4:4" s="12" customFormat="1">
      <c r="D166" s="14"/>
    </row>
    <row r="167" spans="4:4" s="12" customFormat="1">
      <c r="D167" s="14"/>
    </row>
    <row r="168" spans="4:4" s="12" customFormat="1">
      <c r="D168" s="14"/>
    </row>
    <row r="169" spans="4:4" s="12" customFormat="1">
      <c r="D169" s="14"/>
    </row>
    <row r="170" spans="4:4" s="12" customFormat="1">
      <c r="D170" s="14"/>
    </row>
    <row r="171" spans="4:4" s="12" customFormat="1">
      <c r="D171" s="14"/>
    </row>
    <row r="172" spans="4:4" s="12" customFormat="1">
      <c r="D172" s="14"/>
    </row>
    <row r="173" spans="4:4" s="12" customFormat="1">
      <c r="D173" s="14"/>
    </row>
    <row r="174" spans="4:4" s="12" customFormat="1">
      <c r="D174" s="14"/>
    </row>
    <row r="175" spans="4:4" s="12" customFormat="1">
      <c r="D175" s="14"/>
    </row>
    <row r="176" spans="4:4" s="12" customFormat="1">
      <c r="D176" s="14"/>
    </row>
    <row r="177" spans="4:4" s="12" customFormat="1">
      <c r="D177" s="14"/>
    </row>
    <row r="178" spans="4:4" s="12" customFormat="1">
      <c r="D178" s="14"/>
    </row>
    <row r="179" spans="4:4" s="12" customFormat="1">
      <c r="D179" s="14"/>
    </row>
    <row r="180" spans="4:4" s="12" customFormat="1">
      <c r="D180" s="14"/>
    </row>
    <row r="181" spans="4:4" s="12" customFormat="1">
      <c r="D181" s="14"/>
    </row>
    <row r="182" spans="4:4" s="12" customFormat="1">
      <c r="D182" s="14"/>
    </row>
    <row r="183" spans="4:4" s="12" customFormat="1">
      <c r="D183" s="14"/>
    </row>
    <row r="184" spans="4:4" s="12" customFormat="1">
      <c r="D184" s="14"/>
    </row>
    <row r="185" spans="4:4" s="12" customFormat="1">
      <c r="D185" s="14"/>
    </row>
    <row r="186" spans="4:4" s="12" customFormat="1">
      <c r="D186" s="14"/>
    </row>
    <row r="187" spans="4:4" s="12" customFormat="1">
      <c r="D187" s="14"/>
    </row>
    <row r="188" spans="4:4" s="12" customFormat="1">
      <c r="D188" s="14"/>
    </row>
    <row r="189" spans="4:4" s="12" customFormat="1">
      <c r="D189" s="14"/>
    </row>
    <row r="190" spans="4:4" s="12" customFormat="1">
      <c r="D190" s="14"/>
    </row>
    <row r="191" spans="4:4" s="12" customFormat="1">
      <c r="D191" s="14"/>
    </row>
    <row r="192" spans="4:4" s="12" customFormat="1">
      <c r="D192" s="14"/>
    </row>
    <row r="193" spans="4:4" s="12" customFormat="1">
      <c r="D193" s="14"/>
    </row>
    <row r="194" spans="4:4" s="12" customFormat="1">
      <c r="D194" s="14"/>
    </row>
    <row r="195" spans="4:4" s="12" customFormat="1">
      <c r="D195" s="14"/>
    </row>
    <row r="196" spans="4:4" s="12" customFormat="1">
      <c r="D196" s="14"/>
    </row>
    <row r="197" spans="4:4" s="12" customFormat="1">
      <c r="D197" s="14"/>
    </row>
    <row r="198" spans="4:4" s="12" customFormat="1">
      <c r="D198" s="14"/>
    </row>
    <row r="199" spans="4:4" s="12" customFormat="1">
      <c r="D199" s="14"/>
    </row>
    <row r="200" spans="4:4" s="12" customFormat="1">
      <c r="D200" s="14"/>
    </row>
    <row r="201" spans="4:4" s="12" customFormat="1">
      <c r="D201" s="14"/>
    </row>
    <row r="202" spans="4:4" s="12" customFormat="1">
      <c r="D202" s="14"/>
    </row>
    <row r="203" spans="4:4" s="12" customFormat="1">
      <c r="D203" s="14"/>
    </row>
    <row r="204" spans="4:4" s="12" customFormat="1">
      <c r="D204" s="14"/>
    </row>
    <row r="205" spans="4:4" s="12" customFormat="1">
      <c r="D205" s="14"/>
    </row>
    <row r="206" spans="4:4" s="12" customFormat="1">
      <c r="D206" s="14"/>
    </row>
    <row r="207" spans="4:4" s="12" customFormat="1">
      <c r="D207" s="14"/>
    </row>
    <row r="208" spans="4:4" s="12" customFormat="1">
      <c r="D208" s="14"/>
    </row>
    <row r="209" spans="4:4" s="12" customFormat="1">
      <c r="D209" s="14"/>
    </row>
    <row r="210" spans="4:4" s="12" customFormat="1">
      <c r="D210" s="14"/>
    </row>
    <row r="211" spans="4:4" s="12" customFormat="1">
      <c r="D211" s="14"/>
    </row>
    <row r="212" spans="4:4" s="12" customFormat="1">
      <c r="D212" s="14"/>
    </row>
    <row r="213" spans="4:4" s="12" customFormat="1">
      <c r="D213" s="14"/>
    </row>
    <row r="214" spans="4:4" s="12" customFormat="1">
      <c r="D214" s="14"/>
    </row>
    <row r="215" spans="4:4" s="12" customFormat="1">
      <c r="D215" s="14"/>
    </row>
    <row r="216" spans="4:4" s="12" customFormat="1">
      <c r="D216" s="14"/>
    </row>
    <row r="217" spans="4:4" s="12" customFormat="1">
      <c r="D217" s="14"/>
    </row>
    <row r="218" spans="4:4" s="12" customFormat="1">
      <c r="D218" s="14"/>
    </row>
    <row r="219" spans="4:4" s="12" customFormat="1">
      <c r="D219" s="14"/>
    </row>
    <row r="220" spans="4:4" s="12" customFormat="1">
      <c r="D220" s="14"/>
    </row>
    <row r="221" spans="4:4" s="12" customFormat="1">
      <c r="D221" s="14"/>
    </row>
    <row r="222" spans="4:4" s="12" customFormat="1">
      <c r="D222" s="14"/>
    </row>
    <row r="223" spans="4:4" s="12" customFormat="1">
      <c r="D223" s="14"/>
    </row>
    <row r="224" spans="4:4" s="12" customFormat="1">
      <c r="D224" s="14"/>
    </row>
    <row r="225" spans="4:4" s="12" customFormat="1">
      <c r="D225" s="14"/>
    </row>
    <row r="226" spans="4:4" s="12" customFormat="1">
      <c r="D226" s="14"/>
    </row>
    <row r="227" spans="4:4" s="12" customFormat="1">
      <c r="D227" s="14"/>
    </row>
    <row r="228" spans="4:4" s="12" customFormat="1">
      <c r="D228" s="14"/>
    </row>
    <row r="229" spans="4:4" s="12" customFormat="1">
      <c r="D229" s="14"/>
    </row>
    <row r="230" spans="4:4" s="12" customFormat="1">
      <c r="D230" s="14"/>
    </row>
    <row r="231" spans="4:4" s="12" customFormat="1">
      <c r="D231" s="14"/>
    </row>
    <row r="232" spans="4:4" s="12" customFormat="1">
      <c r="D232" s="14"/>
    </row>
    <row r="233" spans="4:4" s="12" customFormat="1">
      <c r="D233" s="14"/>
    </row>
    <row r="234" spans="4:4" s="12" customFormat="1">
      <c r="D234" s="14"/>
    </row>
    <row r="235" spans="4:4" s="12" customFormat="1">
      <c r="D235" s="14"/>
    </row>
    <row r="236" spans="4:4" s="12" customFormat="1">
      <c r="D236" s="14"/>
    </row>
    <row r="237" spans="4:4" s="12" customFormat="1">
      <c r="D237" s="14"/>
    </row>
    <row r="238" spans="4:4" s="12" customFormat="1">
      <c r="D238" s="14"/>
    </row>
    <row r="239" spans="4:4" s="12" customFormat="1">
      <c r="D239" s="14"/>
    </row>
    <row r="240" spans="4:4" s="12" customFormat="1">
      <c r="D240" s="14"/>
    </row>
    <row r="241" spans="4:4" s="12" customFormat="1">
      <c r="D241" s="14"/>
    </row>
    <row r="242" spans="4:4" s="12" customFormat="1">
      <c r="D242" s="14"/>
    </row>
    <row r="243" spans="4:4" s="12" customFormat="1">
      <c r="D243" s="14"/>
    </row>
    <row r="244" spans="4:4" s="12" customFormat="1">
      <c r="D244" s="14"/>
    </row>
    <row r="245" spans="4:4" s="12" customFormat="1">
      <c r="D245" s="14"/>
    </row>
    <row r="246" spans="4:4" s="12" customFormat="1">
      <c r="D246" s="14"/>
    </row>
    <row r="247" spans="4:4" s="12" customFormat="1">
      <c r="D247" s="14"/>
    </row>
    <row r="248" spans="4:4" s="12" customFormat="1">
      <c r="D248" s="14"/>
    </row>
    <row r="249" spans="4:4" s="12" customFormat="1">
      <c r="D249" s="14"/>
    </row>
    <row r="250" spans="4:4" s="12" customFormat="1">
      <c r="D250" s="14"/>
    </row>
    <row r="251" spans="4:4" s="12" customFormat="1">
      <c r="D251" s="14"/>
    </row>
    <row r="252" spans="4:4" s="12" customFormat="1">
      <c r="D252" s="14"/>
    </row>
    <row r="253" spans="4:4" s="12" customFormat="1">
      <c r="D253" s="14"/>
    </row>
    <row r="254" spans="4:4" s="12" customFormat="1">
      <c r="D254" s="14"/>
    </row>
    <row r="255" spans="4:4" s="12" customFormat="1">
      <c r="D255" s="14"/>
    </row>
    <row r="256" spans="4:4" s="12" customFormat="1">
      <c r="D256" s="14"/>
    </row>
    <row r="257" spans="4:4" s="12" customFormat="1">
      <c r="D257" s="14"/>
    </row>
    <row r="258" spans="4:4" s="12" customFormat="1">
      <c r="D258" s="14"/>
    </row>
    <row r="259" spans="4:4" s="12" customFormat="1">
      <c r="D259" s="14"/>
    </row>
    <row r="260" spans="4:4" s="12" customFormat="1">
      <c r="D260" s="14"/>
    </row>
    <row r="261" spans="4:4" s="12" customFormat="1">
      <c r="D261" s="14"/>
    </row>
    <row r="262" spans="4:4" s="12" customFormat="1">
      <c r="D262" s="14"/>
    </row>
    <row r="263" spans="4:4" s="12" customFormat="1">
      <c r="D263" s="14"/>
    </row>
    <row r="264" spans="4:4" s="12" customFormat="1">
      <c r="D264" s="14"/>
    </row>
    <row r="265" spans="4:4" s="12" customFormat="1">
      <c r="D265" s="14"/>
    </row>
    <row r="266" spans="4:4" s="12" customFormat="1">
      <c r="D266" s="14"/>
    </row>
    <row r="267" spans="4:4" s="12" customFormat="1">
      <c r="D267" s="14"/>
    </row>
    <row r="268" spans="4:4" s="12" customFormat="1">
      <c r="D268" s="14"/>
    </row>
    <row r="269" spans="4:4" s="12" customFormat="1">
      <c r="D269" s="14"/>
    </row>
    <row r="270" spans="4:4" s="12" customFormat="1">
      <c r="D270" s="14"/>
    </row>
    <row r="271" spans="4:4" s="12" customFormat="1">
      <c r="D271" s="14"/>
    </row>
    <row r="272" spans="4:4" s="12" customFormat="1">
      <c r="D272" s="14"/>
    </row>
    <row r="273" spans="4:4" s="12" customFormat="1">
      <c r="D273" s="14"/>
    </row>
    <row r="274" spans="4:4" s="12" customFormat="1">
      <c r="D274" s="14"/>
    </row>
    <row r="275" spans="4:4" s="12" customFormat="1">
      <c r="D275" s="14"/>
    </row>
    <row r="276" spans="4:4" s="12" customFormat="1">
      <c r="D276" s="14"/>
    </row>
    <row r="277" spans="4:4" s="12" customFormat="1">
      <c r="D277" s="14"/>
    </row>
    <row r="278" spans="4:4" s="12" customFormat="1">
      <c r="D278" s="14"/>
    </row>
    <row r="279" spans="4:4" s="12" customFormat="1">
      <c r="D279" s="14"/>
    </row>
    <row r="280" spans="4:4" s="12" customFormat="1">
      <c r="D280" s="14"/>
    </row>
    <row r="281" spans="4:4" s="12" customFormat="1">
      <c r="D281" s="14"/>
    </row>
    <row r="282" spans="4:4" s="12" customFormat="1">
      <c r="D282" s="14"/>
    </row>
    <row r="283" spans="4:4" s="12" customFormat="1">
      <c r="D283" s="14"/>
    </row>
    <row r="284" spans="4:4" s="12" customFormat="1">
      <c r="D284" s="14"/>
    </row>
    <row r="285" spans="4:4" s="12" customFormat="1">
      <c r="D285" s="14"/>
    </row>
    <row r="286" spans="4:4" s="12" customFormat="1">
      <c r="D286" s="14"/>
    </row>
    <row r="287" spans="4:4" s="12" customFormat="1">
      <c r="D287" s="14"/>
    </row>
    <row r="288" spans="4:4" s="12" customFormat="1">
      <c r="D288" s="14"/>
    </row>
    <row r="289" spans="4:4" s="12" customFormat="1">
      <c r="D289" s="14"/>
    </row>
    <row r="290" spans="4:4" s="12" customFormat="1">
      <c r="D290" s="14"/>
    </row>
    <row r="291" spans="4:4" s="12" customFormat="1">
      <c r="D291" s="14"/>
    </row>
    <row r="292" spans="4:4" s="12" customFormat="1">
      <c r="D292" s="14"/>
    </row>
    <row r="293" spans="4:4" s="12" customFormat="1">
      <c r="D293" s="14"/>
    </row>
    <row r="294" spans="4:4" s="12" customFormat="1">
      <c r="D294" s="14"/>
    </row>
    <row r="295" spans="4:4" s="12" customFormat="1">
      <c r="D295" s="14"/>
    </row>
    <row r="296" spans="4:4" s="12" customFormat="1">
      <c r="D296" s="14"/>
    </row>
    <row r="297" spans="4:4" s="12" customFormat="1">
      <c r="D297" s="14"/>
    </row>
    <row r="298" spans="4:4" s="12" customFormat="1">
      <c r="D298" s="14"/>
    </row>
    <row r="299" spans="4:4" s="12" customFormat="1">
      <c r="D299" s="14"/>
    </row>
    <row r="300" spans="4:4" s="12" customFormat="1">
      <c r="D300" s="14"/>
    </row>
    <row r="301" spans="4:4" s="12" customFormat="1">
      <c r="D301" s="14"/>
    </row>
    <row r="302" spans="4:4" s="12" customFormat="1">
      <c r="D302" s="14"/>
    </row>
    <row r="303" spans="4:4" s="12" customFormat="1">
      <c r="D303" s="14"/>
    </row>
    <row r="304" spans="4:4" s="12" customFormat="1">
      <c r="D304" s="14"/>
    </row>
    <row r="305" spans="4:4" s="12" customFormat="1">
      <c r="D305" s="14"/>
    </row>
    <row r="306" spans="4:4" s="12" customFormat="1">
      <c r="D306" s="14"/>
    </row>
    <row r="307" spans="4:4" s="12" customFormat="1">
      <c r="D307" s="14"/>
    </row>
    <row r="308" spans="4:4" s="12" customFormat="1">
      <c r="D308" s="14"/>
    </row>
    <row r="309" spans="4:4" s="12" customFormat="1">
      <c r="D309" s="14"/>
    </row>
    <row r="310" spans="4:4" s="12" customFormat="1">
      <c r="D310" s="14"/>
    </row>
    <row r="311" spans="4:4" s="12" customFormat="1">
      <c r="D311" s="14"/>
    </row>
    <row r="312" spans="4:4" s="12" customFormat="1">
      <c r="D312" s="14"/>
    </row>
    <row r="313" spans="4:4" s="12" customFormat="1">
      <c r="D313" s="14"/>
    </row>
    <row r="314" spans="4:4" s="12" customFormat="1">
      <c r="D314" s="14"/>
    </row>
    <row r="315" spans="4:4" s="12" customFormat="1">
      <c r="D315" s="14"/>
    </row>
    <row r="316" spans="4:4" s="12" customFormat="1">
      <c r="D316" s="14"/>
    </row>
    <row r="317" spans="4:4" s="12" customFormat="1">
      <c r="D317" s="14"/>
    </row>
    <row r="318" spans="4:4" s="12" customFormat="1">
      <c r="D318" s="14"/>
    </row>
    <row r="319" spans="4:4" s="12" customFormat="1">
      <c r="D319" s="14"/>
    </row>
    <row r="320" spans="4:4" s="12" customFormat="1">
      <c r="D320" s="14"/>
    </row>
    <row r="321" spans="4:4" s="12" customFormat="1">
      <c r="D321" s="14"/>
    </row>
    <row r="322" spans="4:4" s="12" customFormat="1">
      <c r="D322" s="14"/>
    </row>
    <row r="323" spans="4:4" s="12" customFormat="1">
      <c r="D323" s="14"/>
    </row>
    <row r="324" spans="4:4" s="12" customFormat="1">
      <c r="D324" s="14"/>
    </row>
    <row r="325" spans="4:4" s="12" customFormat="1">
      <c r="D325" s="14"/>
    </row>
    <row r="326" spans="4:4" s="12" customFormat="1">
      <c r="D326" s="14"/>
    </row>
    <row r="327" spans="4:4" s="12" customFormat="1">
      <c r="D327" s="14"/>
    </row>
    <row r="328" spans="4:4" s="12" customFormat="1">
      <c r="D328" s="14"/>
    </row>
    <row r="329" spans="4:4" s="12" customFormat="1">
      <c r="D329" s="14"/>
    </row>
    <row r="330" spans="4:4" s="12" customFormat="1">
      <c r="D330" s="14"/>
    </row>
    <row r="331" spans="4:4" s="12" customFormat="1">
      <c r="D331" s="14"/>
    </row>
    <row r="332" spans="4:4" s="12" customFormat="1">
      <c r="D332" s="14"/>
    </row>
    <row r="333" spans="4:4" s="12" customFormat="1">
      <c r="D333" s="14"/>
    </row>
    <row r="334" spans="4:4" s="12" customFormat="1">
      <c r="D334" s="14"/>
    </row>
    <row r="335" spans="4:4" s="12" customFormat="1">
      <c r="D335" s="14"/>
    </row>
    <row r="336" spans="4:4" s="12" customFormat="1">
      <c r="D336" s="14"/>
    </row>
    <row r="337" spans="4:4" s="12" customFormat="1">
      <c r="D337" s="14"/>
    </row>
    <row r="338" spans="4:4" s="12" customFormat="1">
      <c r="D338" s="14"/>
    </row>
    <row r="339" spans="4:4" s="12" customFormat="1">
      <c r="D339" s="14"/>
    </row>
    <row r="340" spans="4:4" s="12" customFormat="1">
      <c r="D340" s="14"/>
    </row>
    <row r="341" spans="4:4" s="12" customFormat="1">
      <c r="D341" s="14"/>
    </row>
    <row r="342" spans="4:4" s="12" customFormat="1">
      <c r="D342" s="14"/>
    </row>
    <row r="343" spans="4:4" s="12" customFormat="1">
      <c r="D343" s="14"/>
    </row>
    <row r="344" spans="4:4" s="12" customFormat="1">
      <c r="D344" s="14"/>
    </row>
    <row r="345" spans="4:4" s="12" customFormat="1">
      <c r="D345" s="14"/>
    </row>
    <row r="346" spans="4:4" s="12" customFormat="1">
      <c r="D346" s="14"/>
    </row>
    <row r="347" spans="4:4" s="12" customFormat="1">
      <c r="D347" s="14"/>
    </row>
    <row r="348" spans="4:4" s="12" customFormat="1">
      <c r="D348" s="14"/>
    </row>
    <row r="349" spans="4:4" s="12" customFormat="1">
      <c r="D349" s="14"/>
    </row>
    <row r="350" spans="4:4" s="12" customFormat="1">
      <c r="D350" s="14"/>
    </row>
    <row r="351" spans="4:4" s="12" customFormat="1">
      <c r="D351" s="14"/>
    </row>
    <row r="352" spans="4:4" s="12" customFormat="1">
      <c r="D352" s="14"/>
    </row>
    <row r="353" spans="4:4" s="12" customFormat="1">
      <c r="D353" s="14"/>
    </row>
    <row r="354" spans="4:4" s="12" customFormat="1">
      <c r="D354" s="14"/>
    </row>
    <row r="355" spans="4:4" s="12" customFormat="1">
      <c r="D355" s="14"/>
    </row>
    <row r="356" spans="4:4" s="12" customFormat="1">
      <c r="D356" s="14"/>
    </row>
    <row r="357" spans="4:4" s="12" customFormat="1">
      <c r="D357" s="14"/>
    </row>
  </sheetData>
  <protectedRanges>
    <protectedRange sqref="C6 C10:C11 C8 C13:C19 C21:C23 C25:C27 C29:C30 C32:C37" name="編集可能範囲"/>
  </protectedRanges>
  <mergeCells count="5">
    <mergeCell ref="D13:D19"/>
    <mergeCell ref="D32:D37"/>
    <mergeCell ref="D29:D30"/>
    <mergeCell ref="A4:C4"/>
    <mergeCell ref="A2:D2"/>
  </mergeCells>
  <phoneticPr fontId="1"/>
  <conditionalFormatting sqref="C13">
    <cfRule type="expression" dxfId="5" priority="3">
      <formula>$C$11&lt;&gt;$G$11</formula>
    </cfRule>
  </conditionalFormatting>
  <conditionalFormatting sqref="C14:C19 C21:C23 C25:C27">
    <cfRule type="expression" dxfId="4" priority="2">
      <formula>$C$10=$F$10</formula>
    </cfRule>
  </conditionalFormatting>
  <conditionalFormatting sqref="C21:C23 C25:C27">
    <cfRule type="expression" dxfId="3" priority="7">
      <formula>$C$11=$E$11</formula>
    </cfRule>
  </conditionalFormatting>
  <conditionalFormatting sqref="C29:C31">
    <cfRule type="expression" dxfId="2" priority="1">
      <formula>$C$11&lt;&gt;$F$11</formula>
    </cfRule>
  </conditionalFormatting>
  <conditionalFormatting sqref="C40">
    <cfRule type="cellIs" dxfId="1" priority="4" operator="equal">
      <formula>"可"</formula>
    </cfRule>
    <cfRule type="cellIs" dxfId="0" priority="5" operator="equal">
      <formula>"不可"</formula>
    </cfRule>
  </conditionalFormatting>
  <dataValidations count="11">
    <dataValidation type="list" allowBlank="1" showInputMessage="1" showErrorMessage="1" sqref="C37 C17 C19" xr:uid="{16605F97-896D-4A0A-A665-00B0E8E80786}">
      <formula1>$E$15:$AE$15</formula1>
    </dataValidation>
    <dataValidation type="date" operator="greaterThanOrEqual" showInputMessage="1" showErrorMessage="1" sqref="C32 C29 C36 C34" xr:uid="{0DD3C53C-5BB7-4F31-81BB-23E16F3A67F0}">
      <formula1>36526</formula1>
    </dataValidation>
    <dataValidation type="date" operator="greaterThan" showInputMessage="1" showErrorMessage="1" sqref="C13" xr:uid="{F047181C-1DBA-46E9-B59B-EE879E48C555}">
      <formula1>36526</formula1>
    </dataValidation>
    <dataValidation type="textLength" allowBlank="1" showInputMessage="1" showErrorMessage="1" sqref="C21 C25" xr:uid="{A5CBD950-4F24-4D99-B8E9-640DF8BF711E}">
      <formula1>1</formula1>
      <formula2>15</formula2>
    </dataValidation>
    <dataValidation type="textLength" allowBlank="1" showInputMessage="1" showErrorMessage="1" sqref="C22 C26" xr:uid="{426558F6-902E-497B-9DBC-1B18DD38C0DB}">
      <formula1>1</formula1>
      <formula2>6</formula2>
    </dataValidation>
    <dataValidation type="textLength" allowBlank="1" showInputMessage="1" showErrorMessage="1" sqref="C23 C27" xr:uid="{8EE3AA19-1338-453B-92D7-CDA83A9DE4B4}">
      <formula1>12</formula1>
      <formula2>13</formula2>
    </dataValidation>
    <dataValidation type="list" showInputMessage="1" showErrorMessage="1" sqref="C10" xr:uid="{3DB95B8E-03A1-428C-9705-DF9FEB8393E8}">
      <formula1>$E$10:$F$10</formula1>
    </dataValidation>
    <dataValidation type="list" showInputMessage="1" showErrorMessage="1" sqref="C11" xr:uid="{800712A5-ACE9-433C-B1BA-5BB387376CBE}">
      <formula1>_xlfn.IFS($C$10=$E$10,$E$11:$F$11,$C$10=$F$10,$G$11:$I$11)</formula1>
    </dataValidation>
    <dataValidation type="list" operator="greaterThanOrEqual" showInputMessage="1" showErrorMessage="1" sqref="C15 C30 C35 C33" xr:uid="{688B6637-44A2-4D31-B575-A6E2002C5574}">
      <formula1>$E$15:$AE$15</formula1>
    </dataValidation>
    <dataValidation type="date" operator="greaterThanOrEqual" allowBlank="1" showInputMessage="1" showErrorMessage="1" sqref="C16 C18" xr:uid="{66A8025F-C50C-452F-B8E6-2A5AC29C3A42}">
      <formula1>36526</formula1>
    </dataValidation>
    <dataValidation type="textLength" allowBlank="1" showInputMessage="1" showErrorMessage="1" sqref="C6" xr:uid="{DE5C5EED-064C-4AC0-8619-826DB4CBDDBB}">
      <formula1>10</formula1>
      <formula2>10</formula2>
    </dataValidation>
  </dataValidations>
  <pageMargins left="0.70866141732283472" right="0.70866141732283472" top="0.74803149606299213" bottom="0.74803149606299213" header="0.31496062992125984" footer="0.31496062992125984"/>
  <pageSetup paperSize="9" scale="53"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2F1F9DF903D68459703EB33FDF07842" ma:contentTypeVersion="15" ma:contentTypeDescription="新しいドキュメントを作成します。" ma:contentTypeScope="" ma:versionID="36106d18a821cbb9cb1d90001c5b4fb8">
  <xsd:schema xmlns:xsd="http://www.w3.org/2001/XMLSchema" xmlns:xs="http://www.w3.org/2001/XMLSchema" xmlns:p="http://schemas.microsoft.com/office/2006/metadata/properties" xmlns:ns2="a4e18604-f9c4-43b4-a6fd-69bc67c41bcc" xmlns:ns3="e836178f-23ad-4c7d-962b-cc525b052949" targetNamespace="http://schemas.microsoft.com/office/2006/metadata/properties" ma:root="true" ma:fieldsID="cc0016e6414998a01f1c79653710656e" ns2:_="" ns3:_="">
    <xsd:import namespace="a4e18604-f9c4-43b4-a6fd-69bc67c41bcc"/>
    <xsd:import namespace="e836178f-23ad-4c7d-962b-cc525b0529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18604-f9c4-43b4-a6fd-69bc67c41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36178f-23ad-4c7d-962b-cc525b05294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51d74ac-79fc-4862-9b30-069c6214b6b7}" ma:internalName="TaxCatchAll" ma:showField="CatchAllData" ma:web="e836178f-23ad-4c7d-962b-cc525b0529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18604-f9c4-43b4-a6fd-69bc67c41bcc">
      <Terms xmlns="http://schemas.microsoft.com/office/infopath/2007/PartnerControls"/>
    </lcf76f155ced4ddcb4097134ff3c332f>
    <TaxCatchAll xmlns="e836178f-23ad-4c7d-962b-cc525b052949" xsi:nil="true"/>
  </documentManagement>
</p:properties>
</file>

<file path=customXml/itemProps1.xml><?xml version="1.0" encoding="utf-8"?>
<ds:datastoreItem xmlns:ds="http://schemas.openxmlformats.org/officeDocument/2006/customXml" ds:itemID="{8FFE202D-0B6A-49E4-85B4-8564F36709CA}"/>
</file>

<file path=customXml/itemProps2.xml><?xml version="1.0" encoding="utf-8"?>
<ds:datastoreItem xmlns:ds="http://schemas.openxmlformats.org/officeDocument/2006/customXml" ds:itemID="{3BEBA71E-BDDC-48B9-826D-7D7CD9018474}"/>
</file>

<file path=customXml/itemProps3.xml><?xml version="1.0" encoding="utf-8"?>
<ds:datastoreItem xmlns:ds="http://schemas.openxmlformats.org/officeDocument/2006/customXml" ds:itemID="{9525A094-9A1A-405D-B43E-D914FDC8631D}"/>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Mayu Miura（三浦まゆ）</dc:creator>
  <cp:keywords/>
  <dc:description/>
  <cp:lastModifiedBy>Akari Toumura（當村明）</cp:lastModifiedBy>
  <cp:revision/>
  <dcterms:created xsi:type="dcterms:W3CDTF">2023-09-28T02:41:12Z</dcterms:created>
  <dcterms:modified xsi:type="dcterms:W3CDTF">2025-07-28T05:12:27Z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2023-09-28T06:00:02Z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aa0abffd-56ab-413b-9aaf-03acbff26d88</vt:lpwstr>
  </property>
  <property fmtid="{D5CDD505-2E9C-101B-9397-08002B2CF9AE}" pid="8" name="MSIP_Label_dbb4fa5d-3ac5-4415-967c-34900a0e1c6f_ContentBits">
    <vt:lpwstr>0</vt:lpwstr>
  </property>
  <property fmtid="{D5CDD505-2E9C-101B-9397-08002B2CF9AE}" pid="9" name="ContentTypeId">
    <vt:lpwstr>0x01010032F1F9DF903D68459703EB33FDF07842</vt:lpwstr>
  </property>
  <property fmtid="{D5CDD505-2E9C-101B-9397-08002B2CF9AE}" pid="10" name="MediaServiceImageTags">
    <vt:lpwstr/>
  </property>
</Properties>
</file>